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dvs-gulbene.namejs.lv/Portal/webdav/6d97deaa-bfb5-479c-a539-1b707e186e08/"/>
    </mc:Choice>
  </mc:AlternateContent>
  <xr:revisionPtr revIDLastSave="0" documentId="13_ncr:1_{4B1A69DC-A491-41E0-922D-21D7B63F0862}" xr6:coauthVersionLast="47" xr6:coauthVersionMax="47" xr10:uidLastSave="{00000000-0000-0000-0000-000000000000}"/>
  <bookViews>
    <workbookView xWindow="28680" yWindow="5310" windowWidth="29040" windowHeight="15720" tabRatio="740" activeTab="3" xr2:uid="{00000000-000D-0000-FFFF-FFFF00000000}"/>
  </bookViews>
  <sheets>
    <sheet name="Titullapa" sheetId="33" r:id="rId1"/>
    <sheet name="Saturs" sheetId="21" r:id="rId2"/>
    <sheet name="IP1Cilvēkresursi" sheetId="2" r:id="rId3"/>
    <sheet name="IP2Ekonomika" sheetId="32" r:id="rId4"/>
    <sheet name="IP3Kulturvide" sheetId="29" r:id="rId5"/>
  </sheets>
  <definedNames>
    <definedName name="_xlnm._FilterDatabase" localSheetId="2" hidden="1">IP1Cilvēkresursi!$B$2:$N$36</definedName>
    <definedName name="_xlnm._FilterDatabase" localSheetId="3" hidden="1">IP2Ekonomika!$A$2:$N$119</definedName>
    <definedName name="_xlnm._FilterDatabase" localSheetId="4" hidden="1">IP3Kulturvide!$A$2:$N$43</definedName>
    <definedName name="_xlnm.Print_Area" localSheetId="2">IP1Cilvēkresursi!$A$1:$N$36</definedName>
    <definedName name="_xlnm.Print_Area" localSheetId="3">IP2Ekonomika!$A$1:$N$119</definedName>
    <definedName name="_xlnm.Print_Area" localSheetId="4">IP3Kulturvide!$A$1:$N$46</definedName>
    <definedName name="_xlnm.Print_Area" localSheetId="1">Saturs!$A$1:$N$12</definedName>
  </definedNames>
  <calcPr calcId="191029"/>
</workbook>
</file>

<file path=xl/calcChain.xml><?xml version="1.0" encoding="utf-8"?>
<calcChain xmlns="http://schemas.openxmlformats.org/spreadsheetml/2006/main">
  <c r="I119" i="32" l="1"/>
  <c r="F119" i="32"/>
  <c r="H119" i="32"/>
  <c r="G119" i="32"/>
  <c r="G43" i="29" l="1"/>
  <c r="H43" i="29"/>
  <c r="I43" i="29"/>
  <c r="F43" i="29"/>
  <c r="G5" i="32" l="1"/>
  <c r="G9" i="32"/>
  <c r="G16" i="32"/>
  <c r="H16" i="32" s="1"/>
  <c r="G17" i="32"/>
  <c r="H17" i="32" s="1"/>
  <c r="G18" i="32"/>
  <c r="H18" i="32" s="1"/>
  <c r="G19" i="32"/>
  <c r="H19" i="32" s="1"/>
  <c r="G20" i="32"/>
  <c r="H20" i="32"/>
  <c r="G21" i="32"/>
  <c r="H21" i="32" s="1"/>
  <c r="G22" i="32"/>
  <c r="H22" i="32" s="1"/>
  <c r="G23" i="32"/>
  <c r="H23" i="32" s="1"/>
  <c r="G24" i="32"/>
  <c r="H24" i="32" s="1"/>
  <c r="G25" i="32"/>
  <c r="H25" i="32" s="1"/>
  <c r="G26" i="32"/>
  <c r="H26" i="32" s="1"/>
  <c r="G28" i="32"/>
  <c r="H28" i="32" s="1"/>
  <c r="G29" i="32"/>
  <c r="H29" i="32" s="1"/>
  <c r="G30" i="32"/>
  <c r="H30" i="32" s="1"/>
  <c r="G31" i="32"/>
  <c r="H31" i="32" s="1"/>
  <c r="G32" i="32"/>
  <c r="H32" i="32" s="1"/>
  <c r="G33" i="32"/>
  <c r="H33" i="32" s="1"/>
  <c r="G34" i="32"/>
  <c r="H34" i="32" s="1"/>
  <c r="G35" i="32"/>
  <c r="H35" i="32" s="1"/>
  <c r="G37" i="32"/>
  <c r="H37" i="32" s="1"/>
  <c r="G38" i="32"/>
  <c r="H38" i="32" s="1"/>
  <c r="G39" i="32"/>
  <c r="H39" i="32" s="1"/>
  <c r="G40" i="32"/>
  <c r="H40" i="32" s="1"/>
  <c r="G41" i="32"/>
  <c r="H41" i="32" s="1"/>
  <c r="G42" i="32"/>
  <c r="H42" i="32" s="1"/>
  <c r="G43" i="32"/>
  <c r="H43" i="32" s="1"/>
  <c r="G44" i="32"/>
  <c r="H44" i="32" s="1"/>
  <c r="G45" i="32"/>
  <c r="H45" i="32" s="1"/>
  <c r="G46" i="32"/>
  <c r="H46" i="32" s="1"/>
  <c r="G47" i="32"/>
  <c r="H47" i="32" s="1"/>
  <c r="G48" i="32"/>
  <c r="H48" i="32" s="1"/>
  <c r="G49" i="32"/>
  <c r="H49" i="32" s="1"/>
  <c r="G50" i="32"/>
  <c r="H50" i="32" s="1"/>
  <c r="G51" i="32"/>
  <c r="H51" i="32" s="1"/>
  <c r="G52" i="32"/>
  <c r="H52" i="32" s="1"/>
  <c r="G53" i="32"/>
  <c r="H53" i="32" s="1"/>
  <c r="G54" i="32"/>
  <c r="H54" i="32" s="1"/>
  <c r="G55" i="32"/>
  <c r="H55" i="32" s="1"/>
  <c r="G56" i="32"/>
  <c r="H56" i="32" s="1"/>
  <c r="G57" i="32"/>
  <c r="H57" i="32" s="1"/>
  <c r="G58" i="32"/>
  <c r="H58" i="32" s="1"/>
  <c r="G59" i="32"/>
  <c r="H59" i="32" s="1"/>
  <c r="G61" i="32"/>
  <c r="H61" i="32" s="1"/>
  <c r="G62" i="32"/>
  <c r="H62" i="32" s="1"/>
  <c r="G63" i="32"/>
  <c r="H63" i="32" s="1"/>
  <c r="G64" i="32"/>
  <c r="H64" i="32" s="1"/>
  <c r="G65" i="32"/>
  <c r="H65" i="32" s="1"/>
  <c r="G66" i="32"/>
  <c r="H66" i="32" s="1"/>
  <c r="G68" i="32"/>
  <c r="G72" i="32"/>
  <c r="H72" i="32" s="1"/>
  <c r="G81" i="32"/>
  <c r="H81" i="32" s="1"/>
  <c r="G90" i="32"/>
  <c r="H90" i="32" s="1"/>
  <c r="G91" i="32"/>
  <c r="H91" i="32" s="1"/>
  <c r="H93" i="32"/>
  <c r="G95" i="32"/>
  <c r="H95" i="32" s="1"/>
  <c r="H98" i="32"/>
  <c r="G98" i="32" s="1"/>
  <c r="G100" i="32"/>
  <c r="H100" i="32" s="1"/>
  <c r="G101" i="32"/>
  <c r="H101" i="32" s="1"/>
  <c r="G104" i="32"/>
  <c r="H104" i="32" s="1"/>
  <c r="G105" i="32"/>
  <c r="H105" i="32" s="1"/>
  <c r="G106" i="32"/>
  <c r="H106" i="32" s="1"/>
  <c r="G107" i="32"/>
  <c r="H107" i="32" s="1"/>
  <c r="G108" i="32"/>
  <c r="H108" i="32" s="1"/>
  <c r="G109" i="32"/>
  <c r="H109" i="32" s="1"/>
  <c r="H110" i="32"/>
  <c r="H5" i="32" l="1"/>
  <c r="F11" i="29"/>
  <c r="F6" i="29"/>
  <c r="F23" i="2"/>
  <c r="F6" i="2"/>
  <c r="F5" i="2"/>
  <c r="F36" i="2" l="1"/>
  <c r="G21" i="29"/>
  <c r="G19" i="2" l="1"/>
  <c r="H19" i="2" s="1"/>
  <c r="G12" i="2" l="1"/>
  <c r="H12" i="2" s="1"/>
  <c r="I25" i="2"/>
  <c r="I36" i="2" s="1"/>
  <c r="G35" i="29"/>
  <c r="H35" i="29" s="1"/>
  <c r="G36" i="29"/>
  <c r="H36" i="29" s="1"/>
  <c r="G34" i="29"/>
  <c r="H34" i="29" s="1"/>
  <c r="G32" i="29"/>
  <c r="H32" i="29" s="1"/>
  <c r="G31" i="29"/>
  <c r="H31" i="29" s="1"/>
  <c r="G33" i="29"/>
  <c r="H33" i="29" s="1"/>
  <c r="G28" i="29"/>
  <c r="H28" i="29" s="1"/>
  <c r="G30" i="29"/>
  <c r="H30" i="29" s="1"/>
  <c r="G39" i="29"/>
  <c r="H39" i="29" s="1"/>
  <c r="G19" i="29"/>
  <c r="H19" i="29" s="1"/>
  <c r="G29" i="29"/>
  <c r="H29" i="29" s="1"/>
  <c r="G27" i="29"/>
  <c r="H27" i="29" s="1"/>
  <c r="G26" i="29"/>
  <c r="H26" i="29" s="1"/>
  <c r="G9" i="29"/>
  <c r="H9" i="29" s="1"/>
  <c r="G5" i="29"/>
  <c r="H25" i="2" l="1"/>
  <c r="H5" i="29"/>
  <c r="G29" i="2"/>
  <c r="G10" i="2"/>
  <c r="G36" i="2" s="1"/>
  <c r="H10" i="2" l="1"/>
  <c r="H36" i="2" s="1"/>
  <c r="G14" i="29"/>
  <c r="H14" i="29" s="1"/>
  <c r="I25" i="29" l="1"/>
  <c r="G24" i="29" l="1"/>
  <c r="H24" i="29" s="1"/>
  <c r="G23" i="29" l="1"/>
  <c r="H23" i="29" s="1"/>
  <c r="G13" i="29" l="1"/>
  <c r="H13" i="29" s="1"/>
  <c r="G7" i="29"/>
  <c r="G15" i="29"/>
  <c r="H7" i="29" l="1"/>
  <c r="H15" i="29"/>
</calcChain>
</file>

<file path=xl/sharedStrings.xml><?xml version="1.0" encoding="utf-8"?>
<sst xmlns="http://schemas.openxmlformats.org/spreadsheetml/2006/main" count="1135" uniqueCount="489">
  <si>
    <t>Projekta nosaukums</t>
  </si>
  <si>
    <t>N.p.k.</t>
  </si>
  <si>
    <t>Atbilstība vidēja termiņa prioritātēm</t>
  </si>
  <si>
    <t>Finanšu instruments (EUR)</t>
  </si>
  <si>
    <t>Pašvaldības budžets</t>
  </si>
  <si>
    <t>ES fondu finansējums</t>
  </si>
  <si>
    <t>Citi finansējuma avoti</t>
  </si>
  <si>
    <t>Plānotais laika posms</t>
  </si>
  <si>
    <t>Projekta realizācijas ilgums</t>
  </si>
  <si>
    <t>Piezīmes</t>
  </si>
  <si>
    <t>Jumta seguma nomaiņa, jumta konstrukciju remonts, logu un durvju nomaiņa, telpu remonts</t>
  </si>
  <si>
    <t>Bēniņu siltināšana, jumta atjaunošana</t>
  </si>
  <si>
    <t>Stāmerienas tautas nama palīgtelpu būvniecība un siltināšana</t>
  </si>
  <si>
    <t>Infrastruktūras sakārtošana uzņēmējdarbības attīstībai Raiņa ielā</t>
  </si>
  <si>
    <t>Projekta uzsākšanas datums</t>
  </si>
  <si>
    <t>Saturs</t>
  </si>
  <si>
    <t>Meliorācijas sistēmu atjaunošana Gulbenes novada teritorijā</t>
  </si>
  <si>
    <t xml:space="preserve">Lifta izbūve </t>
  </si>
  <si>
    <t>Ielu  un ceļu apgaismojuma ierīkošana novada teritorijā</t>
  </si>
  <si>
    <t>13</t>
  </si>
  <si>
    <t xml:space="preserve"> </t>
  </si>
  <si>
    <t>UC1.1.3.</t>
  </si>
  <si>
    <t>UC2.1.4.</t>
  </si>
  <si>
    <t>UE3.2.1.</t>
  </si>
  <si>
    <t>UE1.1.1.</t>
  </si>
  <si>
    <t>UE3.1.1.</t>
  </si>
  <si>
    <t>UE2.1.2.</t>
  </si>
  <si>
    <t>UE6.1.1.</t>
  </si>
  <si>
    <t>UK1.2.1.</t>
  </si>
  <si>
    <t>UK1.1.2.</t>
  </si>
  <si>
    <t>UK3.1.1.</t>
  </si>
  <si>
    <t>UK4.3.1.</t>
  </si>
  <si>
    <t>Uzdevuma Nr.</t>
  </si>
  <si>
    <t>Uzdevumi Nr.</t>
  </si>
  <si>
    <t>UC3.1.1.</t>
  </si>
  <si>
    <t>6</t>
  </si>
  <si>
    <t>7</t>
  </si>
  <si>
    <t>Gulbenes mūzikas skola</t>
  </si>
  <si>
    <t>Litenes pagasta pārvalde</t>
  </si>
  <si>
    <t>Rankas pagasta pārvalde</t>
  </si>
  <si>
    <t>Lejasciema pagasta pārvalde</t>
  </si>
  <si>
    <t>Īpašumu pārraudzības nodaļa</t>
  </si>
  <si>
    <t>Apgaismojuma ierīkošana</t>
  </si>
  <si>
    <t>Druvienas pagasta pārvalde</t>
  </si>
  <si>
    <t>Beļavas pagasta pārvalde</t>
  </si>
  <si>
    <t>Ēkas iekštelpu kapitālais remonts</t>
  </si>
  <si>
    <t>Daukstu pagasta pārvalde</t>
  </si>
  <si>
    <t>Tirzas pagasta pārvalde</t>
  </si>
  <si>
    <t>Stāmerienas pagasta pārvalde</t>
  </si>
  <si>
    <t>Atbildīgie par projektu īstenošanu</t>
  </si>
  <si>
    <t>Izbūvēti pils vārti</t>
  </si>
  <si>
    <t>Gulbenes novada vēstures un mākslas muzejs</t>
  </si>
  <si>
    <t>PSRS perioda vēstures liecību krātuves „Dispečeri” ēkas atjaunošana Tirzas pagastā</t>
  </si>
  <si>
    <t>Nosiltināta ēka</t>
  </si>
  <si>
    <t>Izbūvēta palīgtelpa un nosiltināta ēka</t>
  </si>
  <si>
    <t>Vidzeme iekļauj</t>
  </si>
  <si>
    <t>Projekta plānotie darbības rezultāti un rezultatīvie rādītāji</t>
  </si>
  <si>
    <t>UC2.1.3.</t>
  </si>
  <si>
    <t>UE5.1.1.</t>
  </si>
  <si>
    <t>UK1.1.3.</t>
  </si>
  <si>
    <t>RVE</t>
  </si>
  <si>
    <t>RVC</t>
  </si>
  <si>
    <t>RVK</t>
  </si>
  <si>
    <r>
      <t xml:space="preserve">2.Ilgtermiņa prioritātes IP2. Ilgtspējīga ekonomika un uzņēmējdarbību atbalstoša vide </t>
    </r>
    <r>
      <rPr>
        <b/>
        <sz val="12"/>
        <color rgb="FF0070C0"/>
        <rFont val="Times New Roman"/>
        <family val="1"/>
        <charset val="186"/>
      </rPr>
      <t>(RVE)</t>
    </r>
    <r>
      <rPr>
        <sz val="12"/>
        <color theme="1"/>
        <rFont val="Times New Roman"/>
        <family val="1"/>
        <charset val="186"/>
      </rPr>
      <t xml:space="preserve"> plānotie projekti</t>
    </r>
  </si>
  <si>
    <t xml:space="preserve">Sniegti pakalpojumi pilngadīgām personām ar garīga rakstura traucējumiem un bērniem ar funkcionāliem traucējumiem, kā arī to likumiskajiem pārstāvjiem vai audžuģimenēm.
</t>
  </si>
  <si>
    <t>Veikta parka arhitektoniska un ainaviska atjaunošana. Gulbenes pilsētas centrs iegūst atjaunotu, modernu komunicēšanas un dažādu aktivitāšu norises vietu ar estētisku un labiekārtotu vidi.</t>
  </si>
  <si>
    <t>Gulbenes novada sporta pārvalde</t>
  </si>
  <si>
    <t>Gulbīša pamatskolas apkures sistēmas pārbūve</t>
  </si>
  <si>
    <t>Apkures sistēmas pārbūve</t>
  </si>
  <si>
    <t>Gulbīša pamatskola</t>
  </si>
  <si>
    <t>Medicīnas kompleksa „Doktorāts” energoefektivitātes paaugstināšana Rankas pagastā</t>
  </si>
  <si>
    <t>Pakalpojumu infrastruktūras attīstība deinstitucionālizācijas plānu īstenošanai Gulbenes novadā</t>
  </si>
  <si>
    <t>IP1.Cilvēkresursu attīstība (RVC)</t>
  </si>
  <si>
    <t>1</t>
  </si>
  <si>
    <t>2</t>
  </si>
  <si>
    <t xml:space="preserve">Izveidoti 4 infrastruktūras objekti, šādu pakalpojumu sniegšanai 1) ģimeniskai videi pietuvināts pakalpojums bērniem (Stāķi 11, Stāķi, Stradu pagasts, Gulbenes novads, LV-4417); 2) grupu dzīvokļi ("Doktorāts", Tirzas pagasts, Gulbenes novads LV-4424); 3) dienas aprūpes centrs pilngadīgām personām ar garīga rakstura traucējumiem (Dzirnavu iela 7A, Gulbene, Gulbenes novads, LV-4401); 4) specializētās darbnīcas (Dzirnavu iela 7A, Gulbene, Gulbenes novads, LV-4401). </t>
  </si>
  <si>
    <t xml:space="preserve">SAM 9.3.1. </t>
  </si>
  <si>
    <t>3</t>
  </si>
  <si>
    <t>4</t>
  </si>
  <si>
    <t>8</t>
  </si>
  <si>
    <t>10</t>
  </si>
  <si>
    <t>11</t>
  </si>
  <si>
    <t>12</t>
  </si>
  <si>
    <t>14</t>
  </si>
  <si>
    <t>15</t>
  </si>
  <si>
    <t>16</t>
  </si>
  <si>
    <r>
      <t>1.Ilgtermiņa prioritātes IP1. Cilvēkresursu  attīstība  (</t>
    </r>
    <r>
      <rPr>
        <b/>
        <sz val="12"/>
        <color theme="9" tint="-0.249977111117893"/>
        <rFont val="Times New Roman"/>
        <family val="1"/>
        <charset val="186"/>
      </rPr>
      <t>RVC</t>
    </r>
    <r>
      <rPr>
        <sz val="12"/>
        <color indexed="8"/>
        <rFont val="Times New Roman"/>
        <family val="1"/>
        <charset val="186"/>
      </rPr>
      <t>)  plānotie projekti</t>
    </r>
  </si>
  <si>
    <t xml:space="preserve"> IP2. Ilgtspējīga ekonomika un uzņēmējdarbību atbalstoša vide (RVE)</t>
  </si>
  <si>
    <t xml:space="preserve">Radītas 4 darba vietas, piesaistītas privātās investīcijas 256156 EUR apmērā. 1)Izbūvēta iela 147 m ar melno segumu; 2)Izbūvēti ūdensvada un kanalizācijas tīkli 274 m garumā; 3)Sakārtota teritorija 2.97 ha platībā, atrisināta ūdens novade; 4) Izbūvēts elektroenerģijas pieslēgums. </t>
  </si>
  <si>
    <t>Radītas 16 darba vietas, veiktas investīcijas 990250 EUR apmērā.  1)Pārbūvēta iela 825 m garumā ar melno segumu, atrisināta ūdens novade; 2)Izbūvēti ūdensvada un kanalizācijas tīkli; 3) Nojauktas būves, atrisināta ūdens novades sistēma un labiekārtota teritorija jaunai apbūvei 2,5 ha platībā.</t>
  </si>
  <si>
    <t>UE4.2.5.</t>
  </si>
  <si>
    <t xml:space="preserve">Infrastruktūras izbūve degradēto ražošanas teritoriju revitalizēšanai pie Dūnu ielas. </t>
  </si>
  <si>
    <t xml:space="preserve">Infrastruktūras uzlabošana plānotajai ražošanas teritorijai pie Ošu ielas Gulbenē. </t>
  </si>
  <si>
    <t>Degradētās teritorijas revitalizēšana perspektīvajā industriālajā zonā Nākotnes ielā 9, Gulbenē</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</si>
  <si>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</si>
  <si>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Radīta 1 darba vieta, piesaistītas privātās investīcijas 76500 EUR apmērā, atbalstu guvis 1 komersants.Veikta Raiņa ielas pārbūve - 90 m,  izbūvēta lietus ūdens kanalizācijas sistēma, izbūvēta ietve un ierīkots apgaismojums.</t>
  </si>
  <si>
    <t xml:space="preserve"> IP3.Kultūras telpas attīstība un dzīves vides kvalitāte  (RVK)</t>
  </si>
  <si>
    <t>5</t>
  </si>
  <si>
    <t>Jaunās ielas pārbūve</t>
  </si>
  <si>
    <t>Stāmerienas pils pārbūve, atjaunošana un restaurācija</t>
  </si>
  <si>
    <t>Atjaunota un restaurēta Stāmerienas pils iekšpuse</t>
  </si>
  <si>
    <t>Pārbūvēta Sarkanā pils</t>
  </si>
  <si>
    <t>Gulbenes novada vidusskola</t>
  </si>
  <si>
    <t>Pirmsskolas izglītības iestāžu teritoriju labiekārtošana un infrastruktūras uzlabošana</t>
  </si>
  <si>
    <t>*Projekts īstenojams tikai ar ES vai citu ārēju finanšu atbalstu</t>
  </si>
  <si>
    <t>Apkures atjaunošana, mikroklimata kontroles sistēmas izveide, fasādes remonts, palīgēkas pielāgošana ekspozīcijas izvietošanai</t>
  </si>
  <si>
    <t>Druvienas vecās skolas – muzeja ēku atjaunošana</t>
  </si>
  <si>
    <t>Rankas kultūras nama atjaunošana, teritorijas labiekārtošana</t>
  </si>
  <si>
    <t xml:space="preserve">Rūdolfa parka sakārtošana, gājēju tilta izbūve </t>
  </si>
  <si>
    <t>Pasažieru pārvadājumu transporta modernizēšana</t>
  </si>
  <si>
    <t>Iegādāti jauni, klimatam draudzīgi tansportlīdzekļi pasažieru, skolēnu pārvadājumiem.</t>
  </si>
  <si>
    <t>Gulbenes novada bibliotēka</t>
  </si>
  <si>
    <t>UK2.1.1.</t>
  </si>
  <si>
    <t>Pārbūvēts stāvlaukums</t>
  </si>
  <si>
    <t>Kultūras pārvalde</t>
  </si>
  <si>
    <t xml:space="preserve">Labiekārtota Kultūras centra un bibliotēkas apkārtne, pabeigta Goda bibliotēkas izveide </t>
  </si>
  <si>
    <t>17</t>
  </si>
  <si>
    <t>Gulbenes stadiona pārbūve - daudzfunkcionālas vieglatlētikas manēžas izbūve</t>
  </si>
  <si>
    <t>Uzbūvēta IAAF tehniskajām prasībām atbilstoša daudzfunkcionāla vieglatlētikas manēža</t>
  </si>
  <si>
    <t>UE3.2.3.</t>
  </si>
  <si>
    <t>Austrumlatvijas energoefektivitātes centra izveide Gulbenē</t>
  </si>
  <si>
    <t>Nulles patēriņa jaunceltnes izbūve, iekārtu un aprīkojuma iegāde</t>
  </si>
  <si>
    <t>Infrastruktūras pielāgošana klimatneitrālu pārvadājumu nodrošināšanai, ieviešot viedas pilsētvides tehnoloģijas</t>
  </si>
  <si>
    <t>Samazināts CO2 izmešu apjoms; pieejamas ne mazāk kā 3 elektrouzlādes stacijas, izveidota infrastruktūra 10 elektropieturām ar viediem tehnoloģiskiem risinājumiem</t>
  </si>
  <si>
    <t xml:space="preserve">Pieejama infrastruktūra profesionālās izglītības īstenošanai, kompetenču attīstībai sadarbībā ar MVU, vide digitālām un tehnolģiskām inovācijām sadarbībā ar uzņēmējdarbības atbalsta institūcijām. 
Nodarbinātības veicināšana - 
10 jaunreģistrēti uzņēmumi, radītas ne mazāk kā 15 jaunas darba vietas, radītas ne mazāk kā 5 inova-tīvas preces/pakalpojumi vai uzlaboti ražošanas procesi.
</t>
  </si>
  <si>
    <t xml:space="preserve">Īres namu un jaunu dzīvokļu māju būvniecība Gulbenes pilsētā </t>
  </si>
  <si>
    <t>Kapitālsabiedrība, PPP sadarbībā ar privātajiem nekustamo īpašumu attīstītājiem</t>
  </si>
  <si>
    <t xml:space="preserve">Daudzfunkcionāla brīvdabas atpūtas laukuma izveide Gulbenē </t>
  </si>
  <si>
    <t>Izveidots multifunkcionāls aktīvās atpūtas laukums (Asfaltēta pumptruck trase; spēļu, atrakciju laukuma izveide; Popup veikali un tirdzniecības vietas; kalns ar pacēlāju, slidotava; Estrāde un brīvdabas kīno laukums; stāvlaukums; dabas viesistabas; Bānīša zemes piedzīvojumi; digitāli risinājumi)</t>
  </si>
  <si>
    <t>35."Pasažieru pārvadājumu transporta modernizēšana"</t>
  </si>
  <si>
    <t>Emzes parka dīķa tīrīšana</t>
  </si>
  <si>
    <t>18</t>
  </si>
  <si>
    <t>Energoefektivitātes uzlabošana, veicot jumta pārseguma siltināšanu, logu un durvju nomaiņu, apkures sistēmas pārbūvi, ventilācijas sistēmas izbūvi un pagrabstāva grīdas siltināšanu, elektrība</t>
  </si>
  <si>
    <t>Sarkanās pils Gulbenē lielo vārtu izbūve</t>
  </si>
  <si>
    <t>Gulbenes novada Izglītības pārvalde</t>
  </si>
  <si>
    <t>Ierīkoti sociālie dzīvokļi daudzdzīvokļu mājā Stāķi 3, Stāķos</t>
  </si>
  <si>
    <t>19</t>
  </si>
  <si>
    <t>Indikatīvā summa (EUR)</t>
  </si>
  <si>
    <r>
      <t xml:space="preserve">3.Ilgtermiņa prioritātes IP3. Kultūrtelpas attīstība  un dzīves vides kvalitātes </t>
    </r>
    <r>
      <rPr>
        <b/>
        <sz val="12"/>
        <color rgb="FF7030A0"/>
        <rFont val="Times New Roman"/>
        <family val="1"/>
        <charset val="186"/>
      </rPr>
      <t>(RVK</t>
    </r>
    <r>
      <rPr>
        <sz val="12"/>
        <color indexed="8"/>
        <rFont val="Times New Roman"/>
        <family val="1"/>
        <charset val="186"/>
      </rPr>
      <t>) plānotie projekti</t>
    </r>
  </si>
  <si>
    <t>Bērzu pamatskolas pārbūve par radošo iniciatīvu centru</t>
  </si>
  <si>
    <t>Sporta laukuma gumijotā srejceliņa, futbola laukuma, volejbola laukuma un vieglatlētikas sektoru atjaunošana</t>
  </si>
  <si>
    <t>20</t>
  </si>
  <si>
    <t>21</t>
  </si>
  <si>
    <t>22</t>
  </si>
  <si>
    <t>23</t>
  </si>
  <si>
    <t>Sporta centra stadiona pārbūve Skolas ielā 12a</t>
  </si>
  <si>
    <t>Radītas 94 jaunas darba vietas, piesaistot privātās investīcijas EUR 16 549 554,- apmērā, samazināta degradēto teritoriju platība - 3 ha apjomā</t>
  </si>
  <si>
    <t>Ražošanas un noliktavas ēkas ar biroja telpām izveide Lizumā</t>
  </si>
  <si>
    <t>Apkures sistēmas uzlabošana Galgauskas ciemā</t>
  </si>
  <si>
    <t>Apkures sistēmas uzlabošana Lejasciema ciemā</t>
  </si>
  <si>
    <t>Apkures sistēmas uzlabošana Gulbenes pilsētā</t>
  </si>
  <si>
    <t>Apkures iekārtas nomaiņa Rankas pamatskolā</t>
  </si>
  <si>
    <t>Atjaunotas siltumtrases</t>
  </si>
  <si>
    <t>Uzstādīti jauni granulu katli</t>
  </si>
  <si>
    <t>Modernizēta apkures ražošanas sistēma</t>
  </si>
  <si>
    <t>Pilnveidota centralizēto siltumtīklu sistēma Gulbenes pilsētā</t>
  </si>
  <si>
    <t>Izbūvētas un atjaunotas siltumtrases</t>
  </si>
  <si>
    <t>Izbūvēts jauns granulu apkures katls</t>
  </si>
  <si>
    <t>Ražošanas/noliktavas ar biroja telpām būvniecība Gulbenē, Vītolu iela 13</t>
  </si>
  <si>
    <t>Inženierkomunikāciju atjaunošana, fasādes atjaunošana, pamatu siltināšana, ventilācijas sistēmas izbūve, ieklāts bruģis</t>
  </si>
  <si>
    <t>Atjaunota ēkas fasāde, nosiltināts pārsegums</t>
  </si>
  <si>
    <t>Iztīrīts Emzes parka dīķis</t>
  </si>
  <si>
    <t>Veikts dušas telpu un sanmezgla pārbūve Litenes sporta zālē, veikti energoefektivitātes pasākumi</t>
  </si>
  <si>
    <t>Litenes sporta zāles sanitāro telpu pārbūve, ēkas energoefektivitātes uzlabošana</t>
  </si>
  <si>
    <t>Emzes parka infrastruktūras uzlabošana</t>
  </si>
  <si>
    <t>Atjaunoti celiņi, ierīkoti soliņi un atkritumu tvertnes, ierīkoti apstādījumi, izvietoti informācijas stendi, norādes, skatu torņa izveide</t>
  </si>
  <si>
    <t>Emzes parka biotopu kopšana parka Dienvidu daļā</t>
  </si>
  <si>
    <t>Gulbenes novada vidusskolas pielāgošana cilvēkiem ar kustību traucējumiem Skolas ielā 12</t>
  </si>
  <si>
    <t>Piebraucamā ceļa un stāvlaukuma infrastruktūras (trotuāra) atjaunošana, teritorijas labiekārtošana</t>
  </si>
  <si>
    <t>Energoefektivitātes paaugstināšana dzīvokļu mājā Stāķi 3</t>
  </si>
  <si>
    <t>Sociālās dzīvokļu mājas izveide Stāķi 3</t>
  </si>
  <si>
    <t>Atjaunota meliorācijas sistēma 10 km garumā</t>
  </si>
  <si>
    <t>Pārbūvēts Brīvības ielas ceļa posms 1,3km garumā</t>
  </si>
  <si>
    <t>Brīvības ielas no Parka ielas līdz Upes ielai pārbūve Gulbenē</t>
  </si>
  <si>
    <t>Pārbūvēts Brīvības ielas ceļa posms 0,9km garumā</t>
  </si>
  <si>
    <t>Druvienas muižas ēkas zāles jumta konstruciju pastiprināšana un pārseguma siltināšana</t>
  </si>
  <si>
    <t>Tirzas doktorāta ēkas (DI grupu dzīvokļi) fasādes atjaunošana un teritorijas labiekārtošana</t>
  </si>
  <si>
    <t>Gaujas krasta stiprināšana Lejasciemā</t>
  </si>
  <si>
    <t>Veikta dzīvokļu mājas energoefektivitātes paaugstināšana</t>
  </si>
  <si>
    <t>Ēkas siltināšana</t>
  </si>
  <si>
    <t>Gājēju un veloceliņu  izbūve</t>
  </si>
  <si>
    <t>Brīvības ielas no Rīgas ielas līdz Bērzu ielai pārbūve Gulbenē</t>
  </si>
  <si>
    <t>Mājas “ Ceļmalas” Ozolkalnā Beļavas pagastā kapitālremonts</t>
  </si>
  <si>
    <t>Druvienas ciema apkures sistēmas, siltumtīklu atjaunošana</t>
  </si>
  <si>
    <t xml:space="preserve">Uzbūvēta ražošanas/noliktavas ēka ar biroja telpām </t>
  </si>
  <si>
    <t>Pastiprinātas jumta konstrukcijas, nosiltināts jumta pārsegums.</t>
  </si>
  <si>
    <t>Kanalizācijas pieslēguma izbūve Dīķa ielā 1</t>
  </si>
  <si>
    <t>Izbūvēts kanalizācijas pievads</t>
  </si>
  <si>
    <t>Sakārtota teritorija, atjaunota fasāde</t>
  </si>
  <si>
    <t>Spārītes parka labiekārtošana</t>
  </si>
  <si>
    <t>Taciņu atjaunošana, soliņu uzstādīšana</t>
  </si>
  <si>
    <t>Nostiprināts gaujas krasts</t>
  </si>
  <si>
    <t> Telpu siltināšana, energoefektivitātes paaugstināšana, jumta seguma nomaiņa</t>
  </si>
  <si>
    <t>Līgo pagasta Līgo ciema centra teritorijas labiekārtošana</t>
  </si>
  <si>
    <t>Sakārtots un labiekārtots centra skvērs, izveidota atpūtas vieta un izveidots mini bērnu rotaļu laukums pagasta centrā.</t>
  </si>
  <si>
    <t xml:space="preserve">Profesionāla un kvalitatīva mākslinieciskā noformējuma - gaismas efektu nodrošināšana Gulbenes novada kultūras pasākumu norises vietās. </t>
  </si>
  <si>
    <t xml:space="preserve">Lejasciema kapsētas teritorijas labiekārtošana </t>
  </si>
  <si>
    <t>Apkārtceļa paplašināšana un ceļa seguma remonts, ceļa uz kapliču un laukuma pie kapličas bruģēšana</t>
  </si>
  <si>
    <t>Sajūtu parka labiekārtošana un centrālā objekta izveide Lejasciemā</t>
  </si>
  <si>
    <t>Izveidotās atpūtas vietas Sajūtu parks Lejasciemā tālāka attīstība, celiņu izveide, atpūtas zonu veidošana, centrālā objekta izveide</t>
  </si>
  <si>
    <t>Vidzemes zaļo tehnoloģiju un digitālo kompetenču centra izveide Gulbenē</t>
  </si>
  <si>
    <t>Rankas pamatskolas stadiona izbūve</t>
  </si>
  <si>
    <t>Nomainīts stadiona vieglatlētikas segums</t>
  </si>
  <si>
    <t>Sporta laukuma izbūve Beļavā</t>
  </si>
  <si>
    <t>Aktīvās atpūtas zonas izveide pie Stāķu sporta nama</t>
  </si>
  <si>
    <t>Uzbūvēts sporta laukums ar dažādām aktīvās atpūtas zonām.</t>
  </si>
  <si>
    <t>Uzbūvēts aktīvās atpūtas laukums.</t>
  </si>
  <si>
    <t>Izveidot iekštelpu skeitparks</t>
  </si>
  <si>
    <t>Parka ielas asfalta seguma atjaunošana Lizumā</t>
  </si>
  <si>
    <t>Stāmerienas ezera atpūtas vietas "Lāčauss" un kuģīša piestātnes infrastruktūras uzlabošana</t>
  </si>
  <si>
    <t>Servisu (WC, dušas, virtuve) ēkas izbūve, kempinga, telšu un kemperu vietu ierīkošana</t>
  </si>
  <si>
    <t>PA "Gulbenes TKMC"</t>
  </si>
  <si>
    <t>Strūves meridiāna ģeodēziskā loka punkta "Kartenhof" attīstība Beļavas pagastā</t>
  </si>
  <si>
    <t>Strūves meridiāna ģeodēziskā loka punkta "Ramkau" attīstība Rankas pagastā</t>
  </si>
  <si>
    <t>*Projekts īstenojams tikai pēc īpašuma iegādes un  ar ES vai citu ārēju finanšu atbalstu</t>
  </si>
  <si>
    <t xml:space="preserve">Atjaunots gājēju ceļš,  atjaunotas metāla torņa trūkstošās konstrukcijas, izveidots skatu tornis, labiekārota teritorija. </t>
  </si>
  <si>
    <t xml:space="preserve">Īpašuma iegāde, labiekārtota gājēju taka, izveidots stāvlaukums un skatu tornis.  </t>
  </si>
  <si>
    <t xml:space="preserve">Veikta ēku jumta seguma un apkures sistēmas nomaiņa, paaugstināta energoefektivitāte </t>
  </si>
  <si>
    <t>Veikta elektroinstalācijas nomaiņa</t>
  </si>
  <si>
    <t>Tirzas pamatskolas pārbūve</t>
  </si>
  <si>
    <t>Tirzas pamatskola</t>
  </si>
  <si>
    <t>Elektroinstalācijas nomaiņa un ventilācijas sistēmas izbūve Gulbenes 1.pirmsskolas izglītības iestādē</t>
  </si>
  <si>
    <t>Gulbenes 1.pirmsskolas izglītības iestāde</t>
  </si>
  <si>
    <t>Ventilācijas sistēmas izbūve Gulbenes 2.pirmsskolas izglītības iestādē "Rūķītis"</t>
  </si>
  <si>
    <t>Gulbenes 2.pirmsskolas izglītības iestāde</t>
  </si>
  <si>
    <t xml:space="preserve">Izbūvēta ventilācijas sistēma  </t>
  </si>
  <si>
    <t>Ventilācijas sistēmas izbūve Lejasciema pirmsskolas izglītības iestādē "Kamenīte"</t>
  </si>
  <si>
    <t>Lejasciema pirmsskolas izglītības iestāde "Kamenīte"</t>
  </si>
  <si>
    <t>Elektroinstalācijas nomaiņa Rankas pirmsskolas izglītības iestādē "Ābelīte"</t>
  </si>
  <si>
    <t>Rankas pirmsskolas izglītības iestāde "Ābelīte"</t>
  </si>
  <si>
    <t>Stāķu pirmsskolas izglītības iestādes pārbūve</t>
  </si>
  <si>
    <t xml:space="preserve">Stāķu pirmsskolas izglītības iestāde </t>
  </si>
  <si>
    <t>Pārbūvēts ceļa segums 2,32 km garumā</t>
  </si>
  <si>
    <t>Izbūvēta ventilācijas sistēma</t>
  </si>
  <si>
    <t xml:space="preserve">Izbūvēta ventilācijas sistēma un veikta elektroinstalācijas maiņa </t>
  </si>
  <si>
    <t>Atjaunots Jaunās ielas posma segums 160m garumā</t>
  </si>
  <si>
    <t>Pašvaldības ceļa Nr. 6-3 Kordona- Aurova ceļa posma atjaunošana Litenes pagastā</t>
  </si>
  <si>
    <t>Pašvaldības ceļa Nr.13-13 Muiža-Ziemeļi seguma atjaunošana Tirzas pagastā</t>
  </si>
  <si>
    <t>Pašvaldības ceļa Nr. 11-6 Guldupji-Priednieki pārbūve Stāmerienas pagastā</t>
  </si>
  <si>
    <t>Krasta ielas asfalta seguma atjaunošana Līgo pagastā</t>
  </si>
  <si>
    <t>Pašvaldības ceļa Nr.3-10 Jaunlaskumi – Tīrumkleivas pārbūve Druvienas pagastā</t>
  </si>
  <si>
    <t>Stāvlaukuma izveide pie Gulbenes 1.pirmsskolas izglītības iestādes</t>
  </si>
  <si>
    <t>Darbnīcu renovācija Rankā, Lauksaimniecības skola 5</t>
  </si>
  <si>
    <t>Jumtu, vārtu un teritorijas sakārtošana</t>
  </si>
  <si>
    <t>Centralizētā kanalizācijas tīkla izveide Tirzas ciemā</t>
  </si>
  <si>
    <t xml:space="preserve">Staru sporta zāles siltināšana un telpu atjaunošana, energoefektivitātes paaugstināšana </t>
  </si>
  <si>
    <t>Bērnu un pieaugušo brīvā laika pavadīšanas iespēju dažādošana Litenē</t>
  </si>
  <si>
    <t>Ierīkots bērnu rotaļu un atrakciju laukums, āra trenažieri parka līcī</t>
  </si>
  <si>
    <t>9</t>
  </si>
  <si>
    <t>24</t>
  </si>
  <si>
    <t>25</t>
  </si>
  <si>
    <t>26</t>
  </si>
  <si>
    <t xml:space="preserve">Izbūvēts kanalizācijas tīkls </t>
  </si>
  <si>
    <t>Mobilā gaismas tehnikas komplekta iegāde</t>
  </si>
  <si>
    <t>Jaungulbenes āra  baseina un sporta infrastruktūras atjaunošana</t>
  </si>
  <si>
    <t>Nostiprinātas baseina sienas un labiekārtota tam pieguļošā teritorija, atjaunots basketbola laukums.</t>
  </si>
  <si>
    <t>UK4.1.2.</t>
  </si>
  <si>
    <t>Pārbūvēts ceļa segums 5,35 km garumā</t>
  </si>
  <si>
    <t>Pārbūvēts ceļa segums 3,24 km garumā</t>
  </si>
  <si>
    <t>Pārbūvēts ceļa segums 4,4 km garumā</t>
  </si>
  <si>
    <t>Pašvaldības ceļa Nr.2-17 Krapa- Gulbji- Aizupieši- Gārša asfalta seguma  atjaunošana Daukstu pagastā</t>
  </si>
  <si>
    <t>Atjaunots asfalta segums 625m garumā, uzlabota gājēju un satiksmes drošība</t>
  </si>
  <si>
    <t>Pašvaldības ceļa Nr.2-15 Stari - Blektes -Audīles asfalta seguma  atjaunošana Daukstu pagastā</t>
  </si>
  <si>
    <t>Atjaunots asfalta segums 470m garumā, uzlabota gājēju un satiksmes drošiba</t>
  </si>
  <si>
    <t>Pašvaldības ceļa Nr. 6-2 Litenes stacija-Sopuļi-Jaunsilenieki ceļa posma atjaunošana Litenes pagastā</t>
  </si>
  <si>
    <t>Pašvaldības ceļa  6-9 Sopuļi - Monte - Betona tilts ceļa posma atjaunošana Litenes pagastā</t>
  </si>
  <si>
    <t>UE4.1.1.</t>
  </si>
  <si>
    <t>Gulbenes novada vidusskolas pagalma estrādes izveide</t>
  </si>
  <si>
    <t>Izbūvēta estrāde vidusskolas iekšpagalmā</t>
  </si>
  <si>
    <t>Stāmerienas pils iebraucamā ceļa un stāvlaukuma atjaunošana</t>
  </si>
  <si>
    <t>Atjaunots iebraucamais ceļš un stāvlaukums</t>
  </si>
  <si>
    <t>Gaisas trases izveide Spārītes parkā</t>
  </si>
  <si>
    <t>Iekštelpu skeitparka izveide Brīvības ielā 22</t>
  </si>
  <si>
    <t>Izveidota gaisa trase starp parkā augošiem kokiem dažādos augstumos</t>
  </si>
  <si>
    <t>BMX trases teritorijas labiekārtošana Gulbenē</t>
  </si>
  <si>
    <t>Sakārtota infrastruktūra BMX trasē Gulbenē</t>
  </si>
  <si>
    <t>Gulbenes ūdenstorņa kā vides objekta izveide</t>
  </si>
  <si>
    <t>Gulbenes ūdenstorņa atjaunošana, vides objekta izveide</t>
  </si>
  <si>
    <t>Veikta apkures un signalizācijas sistēmas un elektroinstalācijas maiņa, telpu pārbūve, ārvides labiekārtošana</t>
  </si>
  <si>
    <t>Bijušās Bērzu pamatskolas telpu pārbūve, energoefektivitātes uzlabošana, teritorijas labiekārtošana, aprīkojuma iegāde</t>
  </si>
  <si>
    <t>Nomainītas un uzstādītas jaunas rotaļu iekārtas, labiekārtota teritorija</t>
  </si>
  <si>
    <t>Stāvlaukuma izbūve un ventilācijas sistēmas izbūve, apkures sistēmas nomaiņa, kanalizācijas sistēmas sakārtošana</t>
  </si>
  <si>
    <t xml:space="preserve">Veikta elektroinstalācijas maiņa </t>
  </si>
  <si>
    <t>Stāmerienas pagasta administratīvās ēkas  "Vecstāmeriena"  energoefektivitātes uzlabošana</t>
  </si>
  <si>
    <t>Paaugstināta ēkas energoefektivitāte, siltināšana, jumta nomaiņa</t>
  </si>
  <si>
    <t>Kalnienas tautas nama fasādes atjaunošana un siltināšana</t>
  </si>
  <si>
    <t>Uzklāts melnais segums 205m garumā, ierīkots apgaismojums un ietve</t>
  </si>
  <si>
    <t>Pieejams dzīvojamais fonds nodarbinātības veicināšanai, uzbūvēti 50 jauni dzīvokļi</t>
  </si>
  <si>
    <t>Lizuma kultūras nama fasādes atjaunošana un iekštelpu remonts</t>
  </si>
  <si>
    <t>Atjaunota ēkas fasāde un iekštelpas</t>
  </si>
  <si>
    <t>Goda bibliotēkas izveide</t>
  </si>
  <si>
    <t>Skolas ielas seguma atjaunošana, gājēju ietves izveidošana Rankas pagasta Rankas ciemā</t>
  </si>
  <si>
    <t>Atjaunots asfaltbetona segums 0,5 km garumā, izveidota ietve līdz skolai &lt;0,35km garumā</t>
  </si>
  <si>
    <t>Pastiprināt ceļa segumu un atjaunot grāvjus 3,0 km garumā</t>
  </si>
  <si>
    <t>Pastiprināt ceļa segumu un atjaunot grāvjus 5,0 km garumā</t>
  </si>
  <si>
    <t xml:space="preserve">Rankas kapsētas teritorijas labiekārtošana </t>
  </si>
  <si>
    <t>Kapličas logu nomaiņa un jumta seguma maiņa, pievadceļa bruģēšana</t>
  </si>
  <si>
    <t>Rankas pagasta Rankas ciema centra teritorijas labiekārtošana</t>
  </si>
  <si>
    <t>Teritorijas sadalīšana privātmāju rajonam, dīķu projektu un dīķu izveidošana pēc centra plāna</t>
  </si>
  <si>
    <t xml:space="preserve">Uzbūvēta ražošanas/noliktavas ēka ar biroja telpām, pielaģojamas daudzfunkcionālam pielietojumam t.sk. uzņēmējdarbības atbalsta organizāciju darbam </t>
  </si>
  <si>
    <t xml:space="preserve">Reģionālas nozīmes industriāla parka un teritorijas attīstība Gulbenes novadā </t>
  </si>
  <si>
    <t>*Projekts īstenojams tikai ar ANM vai citu ES ārējo finansējuma piesaisti</t>
  </si>
  <si>
    <t xml:space="preserve">Izveidots pilnas funkcionalitātes industriāls parks, mazinot SEG emisiju vai veicinot CO2 piesaisti. 
Atjaunoti pievadceļi, izveidotas komercdarbības mērķiem paredzētas ražošanas un biroju ēka/-as, attīstīta saistītā infrastruktūra t.sk. inženiertehniskās sistēmas un iekārtas, kas ražo enerģiju no atjaunojamajiem energoresursiem (AER). </t>
  </si>
  <si>
    <t>Upes ielas seguma atjaunošana Tirzas pagastā</t>
  </si>
  <si>
    <t>Avotu ielas seguma atjaunošana Tirzas pagastā</t>
  </si>
  <si>
    <t>Pārbūvēts ceļa segums 0.41 km garumā</t>
  </si>
  <si>
    <t>Pārbūvēts ceļa segums 1.006 km garumā</t>
  </si>
  <si>
    <t>Pašvaldības ceļa Nr.4-9 Vāverītes-Tirzas tilts pārbūve Galgauskas pagastā</t>
  </si>
  <si>
    <t>Pārbūvēts ceļa segums 3,20 km garumā</t>
  </si>
  <si>
    <t>Šķieneru ielas posma no valsts ceļa V424 līdz īpašumam "Vārpas laukums" rekonstrukcija Stradu pagastā</t>
  </si>
  <si>
    <t>Samiņu ielas Stradu ciemā asfaltseguma pārbūve</t>
  </si>
  <si>
    <t>Pakava ielas Stāķu ciemā asfaltseguma pārbūve</t>
  </si>
  <si>
    <t>Pārbūvēts ielas segums 200 m garumā</t>
  </si>
  <si>
    <t>Pārbūvēts ielas segums 300 m garumā</t>
  </si>
  <si>
    <t>Pašvaldības ceļa Nr.12-4 Stradu skola-Antani pārbūve Stradu pagastā</t>
  </si>
  <si>
    <t>Pārbūvēts ceļa segums 1,7 km garumā</t>
  </si>
  <si>
    <t>Liepu ielas Pilskalnā, Beļavas pagastā pārbūve</t>
  </si>
  <si>
    <t>Izbūvēts melnais segums 0.32 km garumā</t>
  </si>
  <si>
    <t>Pašvaldības ceļa Nr.1-5 Plūdoņu ceļš seguma atjaunošana Beļavas pagastā</t>
  </si>
  <si>
    <t>Pārbūvēts ceļa segums 1,28 km garumā</t>
  </si>
  <si>
    <t>Pašvaldības ceļa Nr.1-1 Svelberģis-Rožlejas-Celmiņi seguma atjaunošana Beļavas pagastā</t>
  </si>
  <si>
    <t>Pašvaldības ceļa Nr.1-11 Jaungurķi-Sīļi seguma atjaunošana Beļavas pagastā</t>
  </si>
  <si>
    <t>Pārbūvēts ceļa segums 1,57 km garumā</t>
  </si>
  <si>
    <t>Pārbūvēts ceļa segums 2,91 km garumā</t>
  </si>
  <si>
    <t>Bērzu ielas seguma atjaunošana Jaungulbenes pagastā</t>
  </si>
  <si>
    <t>Atjaunots asfalta segums 0,505 km garumā</t>
  </si>
  <si>
    <t>Kalna ielas seguma atjaunošana Jaungulbenes pagastā</t>
  </si>
  <si>
    <t>Atjaunots asfalta segums 0,266 km garumā</t>
  </si>
  <si>
    <t>Pašvaldības ceļa Nr.8-14 Ušuru ceļš-Jaungulbene seguma atjaunošana Jaungulbenes pagastā</t>
  </si>
  <si>
    <t>Pašvaldības ceļa Nr.2-2 Kapukalns-Melderi-Krapas pietura seguma atjaunošana Daukstu pagastā</t>
  </si>
  <si>
    <t>Atjaunots grants segums 2,86 km garumā</t>
  </si>
  <si>
    <t>Pašvaldības ceļa Nr.9-2 Siltais-Liedupes seguma atjaunošana Līgo pagastā</t>
  </si>
  <si>
    <t>Pašvaldības ceļa Nr.9-17 Lapši-Ušuri seguma atjaunošana Līgo pagastā</t>
  </si>
  <si>
    <t>Atjaunots grants segums 2,85 km garumā</t>
  </si>
  <si>
    <t>Atjaunots ceļa segums 2,92 km garumā</t>
  </si>
  <si>
    <t>Pašvaldības ceļa Nr.3-5 Bites-Silenieki seguma atjaunošana Druvienas pagastā</t>
  </si>
  <si>
    <t>Pārbūvēts ceļa segums 1,32 km garumā</t>
  </si>
  <si>
    <t>Pašvaldības ceļa Nr.3-1 Ābelskalns-Jaunāres seguma atjaunošana Druvienas pagastā</t>
  </si>
  <si>
    <t>Pārbūvēts ceļa segums 0,53 km garumā</t>
  </si>
  <si>
    <t>Atjaunots grants segums 3,417 km garumā</t>
  </si>
  <si>
    <t>Atjaunots asfalta segums 560m garumā, uzlabota gājēju un satiksmes drošība</t>
  </si>
  <si>
    <t>Pašvaldības ceļa Nr.5-23 Podnieki-Bārīši seguma atjaunošana Lejasciema pagastā</t>
  </si>
  <si>
    <t>Atjaunots grants segums 1,5 km garumā</t>
  </si>
  <si>
    <t>Pašvaldības ceļa Nr.5-12  Kapsētas ceļš atjaunošana Lejasciema pagastā</t>
  </si>
  <si>
    <t>Atjaunots ceļš 0.6 km garumā</t>
  </si>
  <si>
    <t>Līča ielas seguma atjaunošana Lejasciema pagastā</t>
  </si>
  <si>
    <t>Rožu ielas seguma atjaunošana Lejasciema pagastā</t>
  </si>
  <si>
    <t>Pārbūvēts ielas segums 0,495 km garumā</t>
  </si>
  <si>
    <t>Pārbūvēts ielas segums 0,680 km garumā</t>
  </si>
  <si>
    <t>Atjaunots Parka ielas ceļa segums 0,6 km garumā</t>
  </si>
  <si>
    <t>Pašvaldības ceļa Nr.7-13 Siena miltu kalte-Akmens tilts-Senči seguma atjaunošana Lizuma pagastā</t>
  </si>
  <si>
    <t>Atjaunots grants segums 5,22 km garumā</t>
  </si>
  <si>
    <t>Pašvaldības ceļa Nr.7-9 Kalēji-Kolaņģi-Melderi seguma atjaunošana Lizuma pagastā</t>
  </si>
  <si>
    <r>
      <t xml:space="preserve">Pašvaldības ceļa Nr. 11-12 Skola-Līdumi pārbūve Stāmerienas </t>
    </r>
    <r>
      <rPr>
        <sz val="10"/>
        <rFont val="Times New Roman"/>
        <family val="1"/>
        <charset val="186"/>
      </rPr>
      <t>pagastā</t>
    </r>
  </si>
  <si>
    <t>Atjaunots grants segums 2,32 km garumā</t>
  </si>
  <si>
    <t>Pārbūvets ceļa segums 1,7 km garumā</t>
  </si>
  <si>
    <t>Ozolu ielas asfalta seguma atjaunošana Litenes pagastā</t>
  </si>
  <si>
    <t>Atjaunots asfalta segums 0,308 km garumā</t>
  </si>
  <si>
    <t>Druvienas muižas fasādes atjaunošana</t>
  </si>
  <si>
    <t>Atjaunota ēkas fasāde</t>
  </si>
  <si>
    <t>Organizēts skiču konkurss, tehniskā projekta izstrāde, uzstādītas jaunas pilsētas zīmes</t>
  </si>
  <si>
    <t>Gulbenes pilsētas zīmju uzstādīšana</t>
  </si>
  <si>
    <t xml:space="preserve">Uzbūvēts stadions ar 300 m sintētiskā seguma skrejceļu  un mākslīgās zāles  futbola laukumu. </t>
  </si>
  <si>
    <t>Gājēju un veloceliņu ierīkošana novada teritorijā</t>
  </si>
  <si>
    <t>Gulbenes pilsētas kapsētas nožogojuma izbūve</t>
  </si>
  <si>
    <t>Pilsētas pārvalde</t>
  </si>
  <si>
    <t>Gulbenes novada centralizētās kanalizācijas un ūdensvada tīklu paplašināšana</t>
  </si>
  <si>
    <t>Izbūvēti ūdensvada un kanalizācijas tīkli</t>
  </si>
  <si>
    <t>Labiekārtots parks, izbūvēts koka gājēju tilts</t>
  </si>
  <si>
    <t>Izbūvēts līdz 600m garšs teritorijas nožogojums</t>
  </si>
  <si>
    <t>Izbūvēta infrastruktūra uzņēmējdarbības veicināšanai, veiktas apmācības, pilnveidotas zināšanas uzņēmējdarbībā, telpas aprīkotas ar inovatīvām tehnoloģijām.</t>
  </si>
  <si>
    <t>Vidzemes nodarbinātības inovāciju programma</t>
  </si>
  <si>
    <t>Piebraucamā ceļa un stāvlaukuma bruģēšana</t>
  </si>
  <si>
    <t>Energoefektivitātes paaugstināšana Stāķu pamatskolā</t>
  </si>
  <si>
    <t>Attīstības un iepirkumu nodaļa</t>
  </si>
  <si>
    <t>Lizuma pamatskola</t>
  </si>
  <si>
    <t>Elektroinstalācijas nomaiņa Lizuma pamatskolā</t>
  </si>
  <si>
    <t>Lizuma pamatskolas teritorijas sakārtošana</t>
  </si>
  <si>
    <t>Lejasciema pamatskola</t>
  </si>
  <si>
    <t xml:space="preserve">2 pirmsskolas grupu telpu izveide </t>
  </si>
  <si>
    <t>Litenes pirmsskolas izglītības iestādes "Ābolītis" teritorijas labiekārtošana</t>
  </si>
  <si>
    <t>Vidzemes plānošanas reģions, Attīstības un iepirkumu nodaļa, Sociālais dienests</t>
  </si>
  <si>
    <t>Attīstības un iepirkumu nodaļa, Īpašumu pārraudzības nodaļa, SIA "Gulbenes autobuss"</t>
  </si>
  <si>
    <t xml:space="preserve">Lizuma pamatskolas sporta zāles energoefektivitātes paaugstināšana  </t>
  </si>
  <si>
    <t>Lizuma pamatskolas stadiona vieglatlētikas seguma maiņa</t>
  </si>
  <si>
    <t>Gulbnes novada sporta pārvalde</t>
  </si>
  <si>
    <t>Gulbenes novada sociālais dienests</t>
  </si>
  <si>
    <t>Pašvaldības ceļa Nr.5-7 Zvārtavi-Andriņi atjaunošana Lejasciema pagastā</t>
  </si>
  <si>
    <t>Pašvaldības ceļa Nr.4-8 Dzeņi-Laimiņi-Kamalda atjaunošana Galgauskas pagastā</t>
  </si>
  <si>
    <t>Skolas ielas seguma atjaunošana Galgauskas pagastā</t>
  </si>
  <si>
    <t>Pašvaldības ceļa Nr.10-13 Degļupe - Strēlnieki ceļa posma atjaunošana Rankas pagastā</t>
  </si>
  <si>
    <t>Pašvaldības ceļa Nr.10-14 Kalnāji -Vidusbirzuļi ceļa posma atjaunošana Rankas pagastā</t>
  </si>
  <si>
    <t>Pašvaldības ceļa Nr.10-1 Vālodzes-Sejatas ceļa posma atjaunošana Rankas pagastā</t>
  </si>
  <si>
    <t>Pastiprināt ceļa segumu un atjaunot grāvjus 2,0 km garumā</t>
  </si>
  <si>
    <t>Sānielas asfalta seguma atjaunošana Daukstu pagastā</t>
  </si>
  <si>
    <t>Atjaunots asfalta segums 147 m garumā</t>
  </si>
  <si>
    <t>Bišu ielas asfalta seguma atjaunošana Daukstu pagastā</t>
  </si>
  <si>
    <t>Atjaunots asfalta segums 492 m garumā</t>
  </si>
  <si>
    <t>Bērzu ielas seguma atjaunošana Letēs, Beļavas pagastā</t>
  </si>
  <si>
    <t>Atjaunots grants ceļa segums 650 m garumā</t>
  </si>
  <si>
    <t>Saules ielas posma atjaunošana Ozolkalnā, Beļavas pagastā</t>
  </si>
  <si>
    <t>Uzklāts melnais segums 80 m garumā</t>
  </si>
  <si>
    <t>Atjaunots grants segums 2 km garumā, notekgrāvju izveidošana</t>
  </si>
  <si>
    <t>Pašvaldības ceļa Nr.4-7 Pumpuri-Jaunāmuiža atjaunošana Galgauskas pagastā</t>
  </si>
  <si>
    <t>Atjaunots grants segums 2,1 km garumā</t>
  </si>
  <si>
    <t>Atjaunots grants segums 1,7 km garumā</t>
  </si>
  <si>
    <t>Atjaunots asfalta segums 0,27 km garumā</t>
  </si>
  <si>
    <t>Iztīrīta ūdenstilpne, labiekārtota teritorija</t>
  </si>
  <si>
    <t>Klēts ielas 6 Gulbenē energoefektivitātes paaugstināšana</t>
  </si>
  <si>
    <t>Paaugstināta ēkas energoefektivitāte, siltināšana un atjaunošana</t>
  </si>
  <si>
    <t>Ielu apgaismojuma infrastruktūras atjaunošana Gulbenes novadā</t>
  </si>
  <si>
    <t>Nomainīti  575 gaismekļi uz energoefektīviem  LED gaismekļiem Gulbenes pilsētā un 419 gaismekļi astoņos pagastos</t>
  </si>
  <si>
    <t>Atjaunots grants segums 396 m garumā</t>
  </si>
  <si>
    <t>Gulbenes pilsētas Dzirnavu dīķa un Krustalīces attīrīšana no vēsturiskā piesārņojuma un teritorijas labiekārtošana</t>
  </si>
  <si>
    <t>Vītolu ielas pārbūve Gulbenē</t>
  </si>
  <si>
    <t>Biotopu kopšana 31,15 ha platībā, meža taku attīrīšana</t>
  </si>
  <si>
    <t>SIA "Gulbenes Energo Serviss"</t>
  </si>
  <si>
    <t>Lejasciema vidusskolas ēkas atjaunošana un energoefektivitātes paaugstināšana</t>
  </si>
  <si>
    <t>Sarkanās pils iekštelpu pārbūve, restaurācija un atjaunošana  ar teritorijas labiekārtošanu</t>
  </si>
  <si>
    <t>Ēkas energoefektivitātes paaugstināšana un teritorijas labiekārtošana</t>
  </si>
  <si>
    <t>Jaungulbenes PII "Pienenīte" energoefektivitātes paaugstināšana</t>
  </si>
  <si>
    <t>Veikta energoefektivitātes paaugstināšana PII un Doktorāta ēkai</t>
  </si>
  <si>
    <t>Līgo kultūras nama  energoefektivitātes paaugstināšana</t>
  </si>
  <si>
    <t>Siltumnīcefekta gāzu emisiju samazināšana un energoefektivitātes uzlabošana Gulbenes novada vēstures un mākslas muzeja ēkā</t>
  </si>
  <si>
    <t>Pārbūvēts ceļa segums 2.157 km garumā</t>
  </si>
  <si>
    <t>Pārbūvēts autoceļš 1,446 km garumā</t>
  </si>
  <si>
    <t xml:space="preserve">Papildinātība ar cietiem projektiem </t>
  </si>
  <si>
    <t>Izbūvēta iela ar melno segumu; Izbūvēti ūdensvada un kanalizācijas tīkli; Atjaunota degradētā teritorija 0,65 ha platībā. Radītas jaunas darba vietas, piesaistītas privātās investīcijas.</t>
  </si>
  <si>
    <t xml:space="preserve">                Gulbenes novada domes priekšsēdētājs                                                                                    A.Caunītis</t>
  </si>
  <si>
    <t>Gulbenes mūzikas skolas ēkas energoefektivitātes paaugstināšana</t>
  </si>
  <si>
    <t>Ražošanas/noliktavas ēkas ar biroja telpām būvniecība Gulbenē</t>
  </si>
  <si>
    <t>Skolas ielas pārbūve (830.5 m garumā), gājēju celiņu izbūve (240 m garumā), apvienotā gājēju un veloceliņa izbūve (417 m garumā), zaļās un atpūtas zonas līdzsvarošana pret ielas infrastruktūras teritoriju, 231 automašīnu stāvvietu izveide, esošo ūdensapgādes un kanalizācijas tīklu atjaunošana, ielu apgaismojuma izbūve, teritorijas labiekārtošanas darbi - apzaļumošana ar augu zemi, caurtekas ieteces un izteces nogāžu nostiprināšana, rotaļlaukuma izbūve un gumijas seguma būvniecība, atbalstsienas izbūve, pazemes atkritumu konteineru uzstādīšana, grāvju rakšanas un tīrīšanas darbi, apzaļumošanas darbi</t>
  </si>
  <si>
    <t>Skolas iela 5 pārbūve Gulbenē</t>
  </si>
  <si>
    <t>Autoceļa Grīvas -Krapas pasts pārbūve Daukstu pagasta Gulbenes novadā</t>
  </si>
  <si>
    <t>Autoceļa Tehnikums -Lāčauss pārbūve Stāmerienas pagastā, Gulbenes novadā</t>
  </si>
  <si>
    <t>Atjaunots Litenes ielas segums Gulbenē 1.360 km garumā un Stradu pagasta autoceļš 12-1 Litenes iela-Balvu Šoseja 0.230 km garumā</t>
  </si>
  <si>
    <t>Litenes ielas pārbūve Gulbenes pilsētā</t>
  </si>
  <si>
    <t>Pirmsskolas grupiņas telpu izbūve Lizumā</t>
  </si>
  <si>
    <t>Nav aizņēmums</t>
  </si>
  <si>
    <t>Kalna ielas pārbūve Gulbenē</t>
  </si>
  <si>
    <t>Atjaunots Kalna ielas posms</t>
  </si>
  <si>
    <t>Brīvības ielas pārbūve posmā no Parka ielas līdz Krustalīces caurtekai</t>
  </si>
  <si>
    <t>Brīvības ielas pārbūve posmā no Parka ielas līdz Krustalīces caurtekai 0,75km Gulbenes novada teritorijā un Gulbenes pilsētā</t>
  </si>
  <si>
    <t>Vidus iela posmā no Rīgas ielas līdz O.Kalpaka ielai pārbūve</t>
  </si>
  <si>
    <t>Atjaunots Vidus ielas posms</t>
  </si>
  <si>
    <t>27</t>
  </si>
  <si>
    <t>Operatīvā transportlīdzekļa (mikroautobusa) piegāde Gulbenes novada pašvaldības policijas vajadzībām</t>
  </si>
  <si>
    <t>Operatīvā transportlīdzekļa (mikroautobusa) piegāde</t>
  </si>
  <si>
    <t>28</t>
  </si>
  <si>
    <t>Teritorijas labiekārtošana un rotaļu laukuma izveide Gulbenes 1.pirmsskolas izglītības iestādē</t>
  </si>
  <si>
    <t>Teritorijas labiekārtošana un rotaļu laukuma izveide</t>
  </si>
  <si>
    <t>29</t>
  </si>
  <si>
    <t>Gulbenes 2.pirmsskolas izglītības iestādes “Rūķītis” atjaunošanas darbi, teritorijas labiekārtošana un rotaļu laukuma izveide</t>
  </si>
  <si>
    <t>Atjaunošanas darbi, teritorijas labiekārtošana un rotaļu laukuma izveide</t>
  </si>
  <si>
    <t>Autoceļa Rimstavas - Pamati un Veišu ielas pārbūve Galgauskas pagastā, Gulbenes novadā</t>
  </si>
  <si>
    <t>Atjaunots Veišu ielas segums 0.871 km garumā,  lietus ūdens atvades nodrošināšana no  ceļa konstrukcijas. Pārbūvēts Rimstavas - Pamati ceļa segums 2,17 km garumā</t>
  </si>
  <si>
    <t>234 792,94</t>
  </si>
  <si>
    <t>30</t>
  </si>
  <si>
    <t>Sveķu pamatskolas sporta stadiona atjaunošana</t>
  </si>
  <si>
    <t>Sporta laukuma skrejceliņa, tāllekšanas sektora, futbola vārtu un laukuma atjaunošana, apkārtnes žoga uzstādīšana</t>
  </si>
  <si>
    <t>31</t>
  </si>
  <si>
    <t xml:space="preserve">Traktora ar frontālo iekrāvēju un darba rīku piegāde </t>
  </si>
  <si>
    <t>Pašvaldības kapitālsabiedrības administratīvās un tehniskās ēkas energoefektivitātes uzlabošana</t>
  </si>
  <si>
    <t>GES administratīvās ēkas energoefektivitātes uzlabošana, veicot ēkas ārsienu siltināšanu, cokola un pamatu siltināšanu, jumta pārseguma siltināšanu, daļēju logu un ārdurvju nomaiņu, apkures katla nomaiņu. Projektā sasniegtie rādītāji nepalielinās izmaksas uz vienu pakalpojuma saņēmēju.</t>
  </si>
  <si>
    <t>*Projekts īstenojams ar ES Atveseļošanas fonda vai citu ārēju finanšu atbalstu</t>
  </si>
  <si>
    <t>Siltumtrases izbūve no Pils ielas līdz Klēts ielai Gulbenē un divu siltummezglu pārbūve</t>
  </si>
  <si>
    <t>Atbalsta pasākumi cilvēkiem ar invaliditāti mājokļu vides pieejamības nodrošināšanai Gulbenes novadā</t>
  </si>
  <si>
    <t>Sociālo mājokļu būvniecība Gulbenes pilsētā</t>
  </si>
  <si>
    <t>Sociālo mājokļu atjaunošana Gulbenes novadā</t>
  </si>
  <si>
    <t>Nodrošināts atbalsts mājokļu pielāgošanai personām ar invaliditāti, uzlabotas nodarbinātības iespējas un pieejamība pakalpojumiem</t>
  </si>
  <si>
    <t>Atjaunota ēka un izveidoti 10 sociālie mājokļi Klēts ielā 6</t>
  </si>
  <si>
    <t>Atjaunoti 25 pašvaldībai piederoši dzīvokļi Stāķos, Šķieneros, Beļavā un Gulbenē</t>
  </si>
  <si>
    <t xml:space="preserve">Teritorijas labiekārtošana, elektroinstalācija, telpu pārbūve un atjaunošana, apkures sistēmas nomaiņa. Energoefektivitātes projekta īstenošanas rezultātā sasniegtais apkures un elektroenerģijas izmaksu samazinājums uz vienu pakalpojuma saņēmēju tiek prognozēts līdz 50% apmērā. </t>
  </si>
  <si>
    <t>Gulbīšu parka atjaunošana, Gulbenē (I kārta)</t>
  </si>
  <si>
    <t>36</t>
  </si>
  <si>
    <t>37</t>
  </si>
  <si>
    <t>38</t>
  </si>
  <si>
    <t>UK4.1.1.</t>
  </si>
  <si>
    <t>Atjaunots Lauku ielas segums</t>
  </si>
  <si>
    <t>Lauku ielas pārbūve</t>
  </si>
  <si>
    <t>Uzņēmējdarbības publiskās infrastruktūras uzlabošana Dzelzceļa ielā un Viestura ielā</t>
  </si>
  <si>
    <t>Atjaunots Viestura ielas segums ~1,6km garumā, atjaunots Dzelzceļa ielas segums ~1.43km garumā. Izveidoti velo celiņi, apvienoti ar gājēju ietvēm. Jaunu lietus ūdens novades sistēmu izbūve, ūdensapgādes un kanalizācijas tīklu izbūve, kā arī ielas apgaismojuma tīkla atjaunošana. Viestura ielā ieviesta vides pieejamība, soliņu ievietošana gājēju ietves malās un autostāvvietu izveide.</t>
  </si>
  <si>
    <t>Spārītes parka ietves un apgaismojuma atjaunošana</t>
  </si>
  <si>
    <t>Atjaunota Spārītes ietve un apgaismojums</t>
  </si>
  <si>
    <t>“Zaļā dzelzceļa celiņa”  labiekārtošana  no Brīvības ielas līdz Miera ielai</t>
  </si>
  <si>
    <t>Ēku siltumapgādes vieda vadība</t>
  </si>
  <si>
    <t>Radīta vieda ēku vadības sistēma, kas uzkrāj datus, spēj tos analizēt un vadīt vienā ēkā vienlaicīgi dažādas iekštelpu temperatūras, pēc iedzīvotāju uzvedības un energoresursu cenām. Ar šādu sistēmu aprīkotas vismaz 40 ēkas Vidzemē, tajā skaitā 10 Gulbenes novadā.</t>
  </si>
  <si>
    <t>Sakārtota un marķēta velobraucienu infrastruktūra Gulbenē no Brīvības ielas līdz Miera ielai, kas veicina aktīvā tūrisma pieaugumu un tūrisma pakalpojumu attīstību tuvākajā apkārtnē.</t>
  </si>
  <si>
    <t>Uzstādīts jauns apkures katls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</si>
</sst>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0.00\ "/>
  </numFmts>
  <fonts count="37" x14ac:knownFonts="1">
    <font>
      <sz val="11"/>
      <color theme="1"/>
      <name val="Calibri"/>
      <family val="2"/>
      <charset val="186"/>
      <scheme val="minor"/>
    </font>
    <font>
      <sz val="10"/>
      <name val="Times New Roman"/>
      <family val="1"/>
      <charset val="186"/>
    </font>
    <font>
      <b/>
      <sz val="9"/>
      <name val="Times New Roman"/>
      <family val="1"/>
      <charset val="186"/>
    </font>
    <font>
      <sz val="12"/>
      <color indexed="8"/>
      <name val="Times New Roman"/>
      <family val="1"/>
      <charset val="186"/>
    </font>
    <font>
      <sz val="11"/>
      <color theme="1"/>
      <name val="Calibri"/>
      <family val="2"/>
      <charset val="186"/>
      <scheme val="minor"/>
    </font>
    <font>
      <sz val="11"/>
      <color theme="1"/>
      <name val="Times New Roman"/>
      <family val="1"/>
      <charset val="186"/>
    </font>
    <font>
      <sz val="10"/>
      <color theme="1"/>
      <name val="Times New Roman"/>
      <family val="1"/>
      <charset val="186"/>
    </font>
    <font>
      <sz val="16"/>
      <color theme="1"/>
      <name val="Times New Roman"/>
      <family val="1"/>
      <charset val="186"/>
    </font>
    <font>
      <sz val="12"/>
      <color theme="1"/>
      <name val="Times New Roman"/>
      <family val="1"/>
      <charset val="186"/>
    </font>
    <font>
      <sz val="8"/>
      <color theme="1"/>
      <name val="Times New Roman"/>
      <family val="1"/>
      <charset val="186"/>
    </font>
    <font>
      <sz val="8"/>
      <name val="Times New Roman"/>
      <family val="1"/>
      <charset val="186"/>
    </font>
    <font>
      <sz val="9"/>
      <name val="Times New Roman"/>
      <family val="1"/>
      <charset val="186"/>
    </font>
    <font>
      <b/>
      <sz val="8"/>
      <name val="Times New Roman"/>
      <family val="1"/>
      <charset val="186"/>
    </font>
    <font>
      <sz val="8"/>
      <color rgb="FFFF0000"/>
      <name val="Times New Roman"/>
      <family val="1"/>
      <charset val="186"/>
    </font>
    <font>
      <b/>
      <sz val="12"/>
      <color theme="9" tint="-0.499984740745262"/>
      <name val="Times New Roman"/>
      <family val="1"/>
      <charset val="186"/>
    </font>
    <font>
      <b/>
      <sz val="12"/>
      <color rgb="FF0070C0"/>
      <name val="Times New Roman"/>
      <family val="1"/>
      <charset val="186"/>
    </font>
    <font>
      <b/>
      <sz val="11"/>
      <color rgb="FF0070C0"/>
      <name val="Times New Roman"/>
      <family val="1"/>
      <charset val="186"/>
    </font>
    <font>
      <b/>
      <sz val="12"/>
      <color theme="9" tint="-0.249977111117893"/>
      <name val="Times New Roman"/>
      <family val="1"/>
      <charset val="186"/>
    </font>
    <font>
      <b/>
      <sz val="12"/>
      <color rgb="FF7030A0"/>
      <name val="Times New Roman"/>
      <family val="1"/>
      <charset val="186"/>
    </font>
    <font>
      <b/>
      <sz val="16"/>
      <color theme="1"/>
      <name val="Times New Roman"/>
      <family val="1"/>
      <charset val="186"/>
    </font>
    <font>
      <sz val="11"/>
      <color rgb="FFFF0000"/>
      <name val="Calibri"/>
      <family val="2"/>
      <charset val="186"/>
      <scheme val="minor"/>
    </font>
    <font>
      <sz val="12"/>
      <color rgb="FFFF0000"/>
      <name val="Times New Roman"/>
      <family val="1"/>
      <charset val="186"/>
    </font>
    <font>
      <sz val="10"/>
      <name val="Times New Roman"/>
      <family val="1"/>
    </font>
    <font>
      <sz val="9"/>
      <color rgb="FF333333"/>
      <name val="Courier New"/>
      <family val="3"/>
    </font>
    <font>
      <sz val="10"/>
      <color rgb="FFFF0000"/>
      <name val="Times New Roman"/>
      <family val="1"/>
      <charset val="186"/>
    </font>
    <font>
      <sz val="8"/>
      <name val="Calibri"/>
      <family val="2"/>
      <charset val="186"/>
      <scheme val="minor"/>
    </font>
    <font>
      <sz val="10"/>
      <color theme="1"/>
      <name val="Times New Roman"/>
      <family val="1"/>
    </font>
    <font>
      <b/>
      <sz val="12"/>
      <color theme="9" tint="-0.249977111117893"/>
      <name val="Times New Roman"/>
      <family val="1"/>
    </font>
    <font>
      <b/>
      <sz val="11"/>
      <color rgb="FF0070C0"/>
      <name val="Times New Roman"/>
      <family val="1"/>
    </font>
    <font>
      <b/>
      <sz val="9"/>
      <name val="Times New Roman"/>
      <family val="1"/>
    </font>
    <font>
      <b/>
      <sz val="11"/>
      <color rgb="FF7030A0"/>
      <name val="Times New Roman"/>
      <family val="1"/>
      <charset val="186"/>
    </font>
    <font>
      <sz val="10"/>
      <color rgb="FF000000"/>
      <name val="Times New Roman"/>
      <family val="1"/>
      <charset val="186"/>
    </font>
    <font>
      <b/>
      <sz val="11"/>
      <color theme="4" tint="-0.249977111117893"/>
      <name val="Times New Roman"/>
      <family val="1"/>
      <charset val="186"/>
    </font>
    <font>
      <sz val="8"/>
      <color theme="1"/>
      <name val="Times New Roman"/>
      <family val="1"/>
    </font>
    <font>
      <sz val="8"/>
      <name val="Times New Roman"/>
      <family val="1"/>
    </font>
    <font>
      <sz val="14"/>
      <color theme="1"/>
      <name val="Times New Roman"/>
      <family val="1"/>
      <charset val="186"/>
    </font>
    <font>
      <b/>
      <sz val="11"/>
      <color theme="4"/>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DB1B1"/>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167">
    <xf numFmtId="0" fontId="0" fillId="0" borderId="0" xfId="0"/>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2" borderId="1" xfId="0" applyFont="1" applyFill="1" applyBorder="1" applyAlignment="1">
      <alignment vertical="top" wrapText="1"/>
    </xf>
    <xf numFmtId="0" fontId="6" fillId="0" borderId="1" xfId="0" applyFont="1" applyBorder="1" applyAlignment="1">
      <alignment horizontal="left" vertical="top"/>
    </xf>
    <xf numFmtId="0" fontId="6" fillId="2" borderId="1" xfId="0" applyFont="1" applyFill="1" applyBorder="1" applyAlignment="1">
      <alignment horizontal="center" vertical="center" wrapText="1"/>
    </xf>
    <xf numFmtId="0" fontId="8" fillId="0" borderId="0" xfId="0" applyFont="1" applyAlignment="1">
      <alignment horizontal="center" vertical="center" wrapText="1"/>
    </xf>
    <xf numFmtId="0" fontId="1" fillId="2" borderId="1" xfId="0" applyFont="1" applyFill="1" applyBorder="1" applyAlignment="1">
      <alignment vertical="top" wrapText="1"/>
    </xf>
    <xf numFmtId="0" fontId="6" fillId="3" borderId="1" xfId="0" applyFont="1" applyFill="1" applyBorder="1" applyAlignment="1">
      <alignment horizontal="left" vertical="top" wrapText="1"/>
    </xf>
    <xf numFmtId="164" fontId="6" fillId="0" borderId="0" xfId="1" applyFont="1" applyAlignment="1">
      <alignment vertical="top" wrapText="1"/>
    </xf>
    <xf numFmtId="164" fontId="6" fillId="0" borderId="0" xfId="1" applyFont="1" applyAlignment="1">
      <alignment horizontal="center" vertical="center" wrapText="1"/>
    </xf>
    <xf numFmtId="0" fontId="20" fillId="0" borderId="0" xfId="0" applyFont="1" applyAlignment="1">
      <alignment wrapText="1"/>
    </xf>
    <xf numFmtId="0" fontId="21" fillId="0" borderId="0" xfId="0" applyFont="1" applyAlignment="1">
      <alignment horizontal="center" vertical="center" wrapText="1"/>
    </xf>
    <xf numFmtId="0" fontId="23" fillId="0" borderId="0" xfId="0" applyFont="1"/>
    <xf numFmtId="0" fontId="6" fillId="2" borderId="1" xfId="0" applyFont="1" applyFill="1" applyBorder="1" applyAlignment="1">
      <alignment horizontal="left" vertical="top"/>
    </xf>
    <xf numFmtId="0" fontId="6" fillId="0" borderId="1" xfId="0" applyFont="1" applyBorder="1" applyAlignment="1">
      <alignment vertical="top" wrapText="1"/>
    </xf>
    <xf numFmtId="0" fontId="16"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6" fillId="0" borderId="1" xfId="0" applyFont="1" applyBorder="1"/>
    <xf numFmtId="0" fontId="6" fillId="0" borderId="1" xfId="0" applyFont="1" applyBorder="1" applyAlignment="1">
      <alignment vertical="top"/>
    </xf>
    <xf numFmtId="165" fontId="6" fillId="0" borderId="1" xfId="0" applyNumberFormat="1" applyFont="1" applyBorder="1" applyAlignment="1">
      <alignment vertical="top"/>
    </xf>
    <xf numFmtId="0" fontId="6" fillId="0" borderId="0" xfId="0" applyFont="1"/>
    <xf numFmtId="0" fontId="10" fillId="2" borderId="1" xfId="0" applyFont="1" applyFill="1" applyBorder="1" applyAlignment="1">
      <alignment horizontal="left" vertical="top" wrapText="1"/>
    </xf>
    <xf numFmtId="0" fontId="0" fillId="0" borderId="1" xfId="0" applyBorder="1"/>
    <xf numFmtId="49" fontId="1" fillId="2" borderId="1" xfId="0" applyNumberFormat="1" applyFont="1" applyFill="1" applyBorder="1" applyAlignment="1">
      <alignment horizontal="left" vertical="top" wrapText="1"/>
    </xf>
    <xf numFmtId="0" fontId="0" fillId="0" borderId="0" xfId="0" applyAlignment="1">
      <alignment horizontal="right"/>
    </xf>
    <xf numFmtId="0" fontId="24" fillId="0" borderId="0" xfId="0" applyFont="1"/>
    <xf numFmtId="0" fontId="6" fillId="2" borderId="1" xfId="0" applyFont="1" applyFill="1" applyBorder="1" applyAlignment="1">
      <alignment horizontal="left" vertical="top" wrapText="1"/>
    </xf>
    <xf numFmtId="0" fontId="6" fillId="0" borderId="0" xfId="0" applyFont="1" applyAlignment="1">
      <alignment vertical="top" wrapText="1"/>
    </xf>
    <xf numFmtId="0" fontId="6"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9" fillId="2" borderId="1" xfId="0" applyFont="1" applyFill="1" applyBorder="1" applyAlignment="1">
      <alignment horizontal="center" vertical="center" wrapText="1"/>
    </xf>
    <xf numFmtId="0" fontId="26" fillId="2" borderId="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0" borderId="1" xfId="0" applyFont="1" applyBorder="1" applyAlignment="1">
      <alignment horizontal="left" vertical="top" wrapText="1"/>
    </xf>
    <xf numFmtId="0" fontId="27" fillId="2" borderId="1" xfId="0" applyFont="1" applyFill="1" applyBorder="1" applyAlignment="1">
      <alignment horizontal="left" vertical="top" wrapText="1"/>
    </xf>
    <xf numFmtId="0" fontId="8" fillId="2" borderId="0" xfId="0" applyFont="1" applyFill="1" applyAlignment="1">
      <alignment vertical="center"/>
    </xf>
    <xf numFmtId="0" fontId="6" fillId="2" borderId="0" xfId="0" applyFont="1" applyFill="1" applyAlignment="1">
      <alignment vertical="top"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26" fillId="0" borderId="1" xfId="0" applyFont="1" applyBorder="1" applyAlignment="1">
      <alignment vertical="top"/>
    </xf>
    <xf numFmtId="0" fontId="26" fillId="0" borderId="0" xfId="0" applyFont="1"/>
    <xf numFmtId="0" fontId="6" fillId="2" borderId="0" xfId="0" applyFont="1" applyFill="1"/>
    <xf numFmtId="0" fontId="16" fillId="2" borderId="1" xfId="0" applyFont="1" applyFill="1" applyBorder="1" applyAlignment="1">
      <alignment vertical="top"/>
    </xf>
    <xf numFmtId="0" fontId="0" fillId="2" borderId="0" xfId="0" applyFill="1"/>
    <xf numFmtId="0" fontId="30" fillId="2" borderId="1" xfId="0" applyFont="1" applyFill="1" applyBorder="1" applyAlignment="1">
      <alignment horizontal="left" vertical="top" wrapText="1"/>
    </xf>
    <xf numFmtId="164" fontId="6"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wrapText="1"/>
    </xf>
    <xf numFmtId="164" fontId="6" fillId="0" borderId="1" xfId="0" applyNumberFormat="1" applyFont="1" applyBorder="1" applyAlignment="1">
      <alignment horizontal="left" vertical="top"/>
    </xf>
    <xf numFmtId="0" fontId="6" fillId="2" borderId="0" xfId="0" applyFont="1" applyFill="1" applyAlignment="1">
      <alignment horizontal="center"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164" fontId="1" fillId="2" borderId="1" xfId="1" applyFont="1" applyFill="1" applyBorder="1" applyAlignment="1">
      <alignment horizontal="left" vertical="top"/>
    </xf>
    <xf numFmtId="164" fontId="1" fillId="2" borderId="1" xfId="1" applyFont="1" applyFill="1" applyBorder="1" applyAlignment="1">
      <alignment horizontal="left" vertical="top" wrapText="1"/>
    </xf>
    <xf numFmtId="164" fontId="6" fillId="2" borderId="1" xfId="1" applyFont="1" applyFill="1" applyBorder="1" applyAlignment="1">
      <alignment horizontal="left" vertical="top" wrapText="1"/>
    </xf>
    <xf numFmtId="164" fontId="6" fillId="2" borderId="1" xfId="1" applyFont="1" applyFill="1" applyBorder="1" applyAlignment="1">
      <alignment horizontal="left" vertical="top"/>
    </xf>
    <xf numFmtId="0" fontId="24" fillId="2" borderId="0" xfId="0" applyFont="1" applyFill="1"/>
    <xf numFmtId="0" fontId="16" fillId="0" borderId="1" xfId="0" applyFont="1" applyBorder="1" applyAlignment="1">
      <alignment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3" fontId="1" fillId="2" borderId="1" xfId="0" applyNumberFormat="1" applyFont="1" applyFill="1" applyBorder="1" applyAlignment="1">
      <alignment horizontal="left" vertical="top"/>
    </xf>
    <xf numFmtId="0" fontId="1" fillId="0" borderId="0" xfId="0" applyFont="1"/>
    <xf numFmtId="0" fontId="6" fillId="2" borderId="0" xfId="0" applyFont="1" applyFill="1" applyAlignment="1">
      <alignment vertical="center" wrapText="1"/>
    </xf>
    <xf numFmtId="0" fontId="22" fillId="0" borderId="1" xfId="0" applyFont="1" applyBorder="1" applyAlignment="1">
      <alignment horizontal="left" vertical="top"/>
    </xf>
    <xf numFmtId="0" fontId="28" fillId="2" borderId="1" xfId="0" applyFont="1" applyFill="1" applyBorder="1" applyAlignment="1">
      <alignment horizontal="left" vertical="top" wrapText="1"/>
    </xf>
    <xf numFmtId="0" fontId="22" fillId="2" borderId="1" xfId="0" applyFont="1" applyFill="1" applyBorder="1" applyAlignment="1">
      <alignment horizontal="left" vertical="top"/>
    </xf>
    <xf numFmtId="0" fontId="22" fillId="2" borderId="1" xfId="0" applyFont="1" applyFill="1" applyBorder="1" applyAlignment="1">
      <alignment horizontal="left" vertical="top" wrapText="1"/>
    </xf>
    <xf numFmtId="0" fontId="22" fillId="0" borderId="1" xfId="0" applyFont="1" applyBorder="1" applyAlignment="1">
      <alignment horizontal="left" vertical="top" wrapText="1"/>
    </xf>
    <xf numFmtId="0" fontId="10" fillId="0" borderId="1" xfId="0" applyFont="1" applyBorder="1" applyAlignment="1">
      <alignment horizontal="left" vertical="top" wrapText="1"/>
    </xf>
    <xf numFmtId="0" fontId="1" fillId="2" borderId="1" xfId="0" applyFont="1" applyFill="1" applyBorder="1" applyAlignment="1">
      <alignment vertical="top"/>
    </xf>
    <xf numFmtId="164" fontId="1" fillId="2" borderId="1" xfId="0" applyNumberFormat="1" applyFont="1" applyFill="1" applyBorder="1" applyAlignment="1">
      <alignment vertical="top"/>
    </xf>
    <xf numFmtId="0" fontId="1" fillId="2" borderId="0" xfId="0" applyFont="1" applyFill="1"/>
    <xf numFmtId="164" fontId="1" fillId="2" borderId="1" xfId="1" applyFont="1" applyFill="1" applyBorder="1" applyAlignment="1">
      <alignment vertical="top"/>
    </xf>
    <xf numFmtId="0" fontId="6" fillId="2" borderId="6" xfId="0" applyFont="1" applyFill="1" applyBorder="1" applyAlignment="1">
      <alignment vertical="center" wrapText="1"/>
    </xf>
    <xf numFmtId="164" fontId="0" fillId="0" borderId="0" xfId="1" applyFont="1" applyAlignment="1"/>
    <xf numFmtId="164" fontId="6" fillId="0" borderId="1" xfId="1" applyFont="1" applyBorder="1" applyAlignment="1">
      <alignment horizontal="right"/>
    </xf>
    <xf numFmtId="3" fontId="1" fillId="0" borderId="1" xfId="0" applyNumberFormat="1" applyFont="1" applyBorder="1" applyAlignment="1">
      <alignment horizontal="left" vertical="top"/>
    </xf>
    <xf numFmtId="164" fontId="22" fillId="2" borderId="1" xfId="20" applyFont="1" applyFill="1" applyBorder="1" applyAlignment="1">
      <alignment horizontal="left" vertical="top"/>
    </xf>
    <xf numFmtId="164" fontId="26" fillId="2" borderId="1" xfId="1" applyFont="1" applyFill="1" applyBorder="1" applyAlignment="1">
      <alignment horizontal="left" vertical="top"/>
    </xf>
    <xf numFmtId="164" fontId="22" fillId="2" borderId="1" xfId="1" applyFont="1" applyFill="1" applyBorder="1" applyAlignment="1">
      <alignment horizontal="left" vertical="top"/>
    </xf>
    <xf numFmtId="164" fontId="26" fillId="0" borderId="1" xfId="1" applyFont="1" applyBorder="1" applyAlignment="1">
      <alignment horizontal="left" vertical="top"/>
    </xf>
    <xf numFmtId="164" fontId="26" fillId="2" borderId="1" xfId="1" applyFont="1" applyFill="1" applyBorder="1" applyAlignment="1">
      <alignment horizontal="left" vertical="top" wrapText="1"/>
    </xf>
    <xf numFmtId="0" fontId="5" fillId="0" borderId="0" xfId="0" applyFont="1"/>
    <xf numFmtId="4" fontId="6" fillId="2" borderId="1" xfId="0" applyNumberFormat="1" applyFont="1" applyFill="1" applyBorder="1" applyAlignment="1">
      <alignment horizontal="center" vertical="top" wrapText="1"/>
    </xf>
    <xf numFmtId="0" fontId="1" fillId="2" borderId="7" xfId="0" applyFont="1" applyFill="1" applyBorder="1" applyAlignment="1">
      <alignment horizontal="left" vertical="top" wrapText="1"/>
    </xf>
    <xf numFmtId="0" fontId="6" fillId="2" borderId="7" xfId="0" applyFont="1" applyFill="1" applyBorder="1" applyAlignment="1">
      <alignment horizontal="left" vertical="top" wrapText="1"/>
    </xf>
    <xf numFmtId="164" fontId="1" fillId="2" borderId="7" xfId="1" applyFont="1" applyFill="1" applyBorder="1" applyAlignment="1">
      <alignment horizontal="left" vertical="top"/>
    </xf>
    <xf numFmtId="0" fontId="10" fillId="2" borderId="7" xfId="0" applyFont="1" applyFill="1" applyBorder="1" applyAlignment="1">
      <alignment horizontal="left" vertical="top" wrapText="1"/>
    </xf>
    <xf numFmtId="0" fontId="6" fillId="2" borderId="0" xfId="0" applyFont="1" applyFill="1" applyAlignment="1">
      <alignment horizontal="left" vertical="top" wrapText="1"/>
    </xf>
    <xf numFmtId="0" fontId="1" fillId="2" borderId="2" xfId="0" applyFont="1" applyFill="1" applyBorder="1" applyAlignment="1">
      <alignment horizontal="left" vertical="top" wrapText="1"/>
    </xf>
    <xf numFmtId="0" fontId="30" fillId="2" borderId="7" xfId="0" applyFont="1" applyFill="1" applyBorder="1" applyAlignment="1">
      <alignment horizontal="left" vertical="top" wrapText="1"/>
    </xf>
    <xf numFmtId="0" fontId="6" fillId="0" borderId="0" xfId="0" applyFont="1" applyAlignment="1">
      <alignment horizontal="left" vertical="top"/>
    </xf>
    <xf numFmtId="4" fontId="6" fillId="0" borderId="1" xfId="0" applyNumberFormat="1" applyFont="1" applyBorder="1" applyAlignment="1">
      <alignment horizontal="center" vertical="top"/>
    </xf>
    <xf numFmtId="164" fontId="1" fillId="2" borderId="1" xfId="1" applyFont="1" applyFill="1" applyBorder="1" applyAlignment="1">
      <alignment horizontal="center" vertical="top"/>
    </xf>
    <xf numFmtId="0" fontId="22" fillId="0" borderId="0" xfId="0" applyFont="1" applyAlignment="1">
      <alignment vertical="top" wrapText="1"/>
    </xf>
    <xf numFmtId="0" fontId="1" fillId="2" borderId="1" xfId="0" applyFont="1" applyFill="1" applyBorder="1" applyAlignment="1">
      <alignment horizontal="left" vertical="top"/>
    </xf>
    <xf numFmtId="0" fontId="9"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0" fontId="22" fillId="2" borderId="1" xfId="0" applyFont="1" applyFill="1" applyBorder="1" applyAlignment="1">
      <alignment horizontal="center" vertical="center" wrapText="1"/>
    </xf>
    <xf numFmtId="0" fontId="22" fillId="2" borderId="1" xfId="0" applyFont="1" applyFill="1" applyBorder="1" applyAlignment="1">
      <alignment vertical="top" wrapText="1"/>
    </xf>
    <xf numFmtId="0" fontId="34"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top" wrapText="1"/>
    </xf>
    <xf numFmtId="0" fontId="16" fillId="2" borderId="1" xfId="0" applyFont="1" applyFill="1" applyBorder="1" applyAlignment="1">
      <alignment vertical="top" wrapText="1"/>
    </xf>
    <xf numFmtId="4" fontId="22" fillId="2" borderId="1" xfId="1" applyNumberFormat="1" applyFont="1" applyFill="1" applyBorder="1" applyAlignment="1">
      <alignment horizontal="center" vertical="top"/>
    </xf>
    <xf numFmtId="0" fontId="34" fillId="2" borderId="1" xfId="0" applyFont="1" applyFill="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vertical="top"/>
    </xf>
    <xf numFmtId="0" fontId="11" fillId="0" borderId="1" xfId="0" applyFont="1" applyBorder="1" applyAlignment="1">
      <alignment vertical="top" wrapText="1"/>
    </xf>
    <xf numFmtId="164" fontId="1" fillId="0" borderId="1" xfId="1" applyFont="1" applyBorder="1" applyAlignment="1">
      <alignment horizontal="center" vertical="top"/>
    </xf>
    <xf numFmtId="164" fontId="1" fillId="0" borderId="1" xfId="0" applyNumberFormat="1" applyFont="1" applyBorder="1" applyAlignment="1">
      <alignment horizontal="center" vertical="top"/>
    </xf>
    <xf numFmtId="0" fontId="31" fillId="0" borderId="1" xfId="0" applyFont="1" applyBorder="1" applyAlignment="1">
      <alignment vertical="top" wrapText="1"/>
    </xf>
    <xf numFmtId="0" fontId="24" fillId="2" borderId="1" xfId="0" applyFont="1" applyFill="1" applyBorder="1" applyAlignment="1">
      <alignment horizontal="left" vertical="top" wrapText="1"/>
    </xf>
    <xf numFmtId="164" fontId="26" fillId="2" borderId="1" xfId="1" applyFont="1" applyFill="1" applyBorder="1" applyAlignment="1">
      <alignment horizontal="center" vertical="top" wrapText="1"/>
    </xf>
    <xf numFmtId="164" fontId="1" fillId="2" borderId="1" xfId="1" applyFont="1" applyFill="1" applyBorder="1" applyAlignment="1">
      <alignment horizontal="right" vertical="top"/>
    </xf>
    <xf numFmtId="0" fontId="32" fillId="2" borderId="1" xfId="0" applyFont="1" applyFill="1" applyBorder="1" applyAlignment="1">
      <alignment vertical="top"/>
    </xf>
    <xf numFmtId="0" fontId="6" fillId="2" borderId="1" xfId="0" applyFont="1" applyFill="1" applyBorder="1" applyAlignment="1">
      <alignment vertical="top"/>
    </xf>
    <xf numFmtId="0" fontId="5" fillId="2" borderId="1" xfId="0" applyFont="1" applyFill="1" applyBorder="1" applyAlignment="1">
      <alignment vertical="top"/>
    </xf>
    <xf numFmtId="164" fontId="6" fillId="2" borderId="1" xfId="1" applyFont="1" applyFill="1" applyBorder="1" applyAlignment="1">
      <alignment vertical="top"/>
    </xf>
    <xf numFmtId="164" fontId="6" fillId="2" borderId="1" xfId="0" applyNumberFormat="1" applyFont="1" applyFill="1" applyBorder="1" applyAlignment="1">
      <alignment horizontal="right" vertical="top"/>
    </xf>
    <xf numFmtId="164" fontId="6" fillId="2" borderId="1" xfId="0" applyNumberFormat="1" applyFont="1" applyFill="1" applyBorder="1" applyAlignment="1">
      <alignment vertical="top"/>
    </xf>
    <xf numFmtId="164" fontId="6" fillId="2" borderId="1" xfId="1" applyFont="1" applyFill="1" applyBorder="1" applyAlignment="1">
      <alignment horizontal="center" vertical="top"/>
    </xf>
    <xf numFmtId="0" fontId="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0" fillId="2" borderId="0" xfId="0" applyFont="1" applyFill="1" applyAlignment="1">
      <alignment wrapText="1"/>
    </xf>
    <xf numFmtId="164" fontId="6" fillId="0" borderId="1" xfId="1" applyFont="1" applyFill="1" applyBorder="1" applyAlignment="1">
      <alignment horizontal="left" vertical="top"/>
    </xf>
    <xf numFmtId="0" fontId="6" fillId="4" borderId="0" xfId="0" applyFont="1" applyFill="1"/>
    <xf numFmtId="0" fontId="16" fillId="0" borderId="1" xfId="0" applyFont="1" applyBorder="1" applyAlignment="1">
      <alignment horizontal="left" vertical="top" wrapText="1"/>
    </xf>
    <xf numFmtId="0" fontId="6" fillId="0" borderId="1" xfId="0" applyFont="1" applyBorder="1" applyAlignment="1">
      <alignment horizontal="center" vertical="center" wrapText="1"/>
    </xf>
    <xf numFmtId="49" fontId="1" fillId="0" borderId="1" xfId="0" applyNumberFormat="1" applyFont="1" applyBorder="1" applyAlignment="1">
      <alignment horizontal="left" vertical="top" wrapText="1"/>
    </xf>
    <xf numFmtId="0" fontId="30" fillId="0" borderId="1" xfId="0" applyFont="1" applyBorder="1" applyAlignment="1">
      <alignment horizontal="left" vertical="top" wrapText="1"/>
    </xf>
    <xf numFmtId="164" fontId="1" fillId="0" borderId="1" xfId="1" applyFont="1" applyFill="1" applyBorder="1" applyAlignment="1">
      <alignment horizontal="left" vertical="top"/>
    </xf>
    <xf numFmtId="0" fontId="36" fillId="2" borderId="1" xfId="0" applyFont="1" applyFill="1" applyBorder="1" applyAlignment="1">
      <alignment horizontal="left" vertical="top" wrapText="1"/>
    </xf>
    <xf numFmtId="0" fontId="0" fillId="5" borderId="0" xfId="0" applyFill="1"/>
    <xf numFmtId="0" fontId="8" fillId="2" borderId="0" xfId="0" applyFont="1" applyFill="1" applyAlignment="1">
      <alignment horizontal="center"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3" fillId="2" borderId="0" xfId="0" applyFont="1" applyFill="1" applyAlignment="1">
      <alignment horizontal="left" vertical="top"/>
    </xf>
    <xf numFmtId="0" fontId="8" fillId="2" borderId="0" xfId="0" applyFont="1" applyFill="1" applyAlignment="1">
      <alignment horizontal="left" vertical="top" wrapText="1"/>
    </xf>
    <xf numFmtId="0" fontId="3" fillId="2" borderId="0" xfId="0" applyFont="1" applyFill="1" applyAlignment="1">
      <alignment horizontal="left" vertical="top" wrapText="1"/>
    </xf>
    <xf numFmtId="0" fontId="19" fillId="2" borderId="0" xfId="0" applyFont="1" applyFill="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5"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35" fillId="0" borderId="0" xfId="0" applyFont="1" applyAlignment="1">
      <alignment horizontal="left" vertical="top" wrapText="1"/>
    </xf>
    <xf numFmtId="0" fontId="6" fillId="0" borderId="0" xfId="0" applyFont="1" applyAlignment="1">
      <alignment horizontal="left" vertical="top"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4" xfId="0" applyFont="1" applyBorder="1" applyAlignment="1">
      <alignment horizontal="left" vertical="center"/>
    </xf>
    <xf numFmtId="3" fontId="1" fillId="0" borderId="1" xfId="0" applyNumberFormat="1" applyFont="1" applyFill="1" applyBorder="1" applyAlignment="1">
      <alignment horizontal="left" vertical="top"/>
    </xf>
    <xf numFmtId="0" fontId="1"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12" fillId="0" borderId="1" xfId="0" applyFont="1" applyFill="1" applyBorder="1" applyAlignment="1">
      <alignment horizontal="center" vertical="center" wrapText="1"/>
    </xf>
    <xf numFmtId="164" fontId="1" fillId="0" borderId="1" xfId="1" applyFont="1" applyFill="1" applyBorder="1" applyAlignment="1">
      <alignment horizontal="right" vertical="top"/>
    </xf>
    <xf numFmtId="0" fontId="2" fillId="0" borderId="1" xfId="0" applyFont="1" applyFill="1" applyBorder="1" applyAlignment="1">
      <alignment horizontal="center" vertical="center" wrapText="1"/>
    </xf>
    <xf numFmtId="0" fontId="36" fillId="0" borderId="1" xfId="0" applyFont="1" applyFill="1" applyBorder="1" applyAlignment="1">
      <alignment horizontal="left" vertical="top" wrapText="1"/>
    </xf>
  </cellXfs>
  <cellStyles count="22">
    <cellStyle name="Komats" xfId="1" builtinId="3"/>
    <cellStyle name="Komats 2" xfId="2" xr:uid="{00000000-0005-0000-0000-000001000000}"/>
    <cellStyle name="Komats 2 2" xfId="5" xr:uid="{00000000-0005-0000-0000-000002000000}"/>
    <cellStyle name="Komats 2 2 2" xfId="14" xr:uid="{00000000-0005-0000-0000-000003000000}"/>
    <cellStyle name="Komats 2 2 3" xfId="20" xr:uid="{00000000-0005-0000-0000-000004000000}"/>
    <cellStyle name="Komats 2 3" xfId="8" xr:uid="{00000000-0005-0000-0000-000005000000}"/>
    <cellStyle name="Komats 2 4" xfId="11" xr:uid="{00000000-0005-0000-0000-000006000000}"/>
    <cellStyle name="Komats 2 5" xfId="17" xr:uid="{00000000-0005-0000-0000-000007000000}"/>
    <cellStyle name="Komats 3" xfId="3" xr:uid="{00000000-0005-0000-0000-000008000000}"/>
    <cellStyle name="Komats 3 2" xfId="6" xr:uid="{00000000-0005-0000-0000-000009000000}"/>
    <cellStyle name="Komats 3 2 2" xfId="15" xr:uid="{00000000-0005-0000-0000-00000A000000}"/>
    <cellStyle name="Komats 3 2 3" xfId="21" xr:uid="{00000000-0005-0000-0000-00000B000000}"/>
    <cellStyle name="Komats 3 3" xfId="9" xr:uid="{00000000-0005-0000-0000-00000C000000}"/>
    <cellStyle name="Komats 3 4" xfId="12" xr:uid="{00000000-0005-0000-0000-00000D000000}"/>
    <cellStyle name="Komats 3 5" xfId="18" xr:uid="{00000000-0005-0000-0000-00000E000000}"/>
    <cellStyle name="Komats 4" xfId="4" xr:uid="{00000000-0005-0000-0000-00000F000000}"/>
    <cellStyle name="Komats 4 2" xfId="13" xr:uid="{00000000-0005-0000-0000-000010000000}"/>
    <cellStyle name="Komats 4 3" xfId="19" xr:uid="{00000000-0005-0000-0000-000011000000}"/>
    <cellStyle name="Komats 5" xfId="7" xr:uid="{00000000-0005-0000-0000-000012000000}"/>
    <cellStyle name="Komats 6" xfId="10" xr:uid="{00000000-0005-0000-0000-000013000000}"/>
    <cellStyle name="Komats 7" xfId="16" xr:uid="{00000000-0005-0000-0000-000014000000}"/>
    <cellStyle name="Parasts" xfId="0" builtinId="0"/>
  </cellStyles>
  <dxfs count="0"/>
  <tableStyles count="0" defaultTableStyle="TableStyleMedium2" defaultPivotStyle="PivotStyleLight16"/>
  <colors>
    <mruColors>
      <color rgb="FFEDB1B1"/>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30</xdr:col>
      <xdr:colOff>571500</xdr:colOff>
      <xdr:row>55</xdr:row>
      <xdr:rowOff>188118</xdr:rowOff>
    </xdr:to>
    <xdr:pic>
      <xdr:nvPicPr>
        <xdr:cNvPr id="3" name="Grafika 2">
          <a:extLst>
            <a:ext uri="{FF2B5EF4-FFF2-40B4-BE49-F238E27FC236}">
              <a16:creationId xmlns:a16="http://schemas.microsoft.com/office/drawing/2014/main" id="{A2A9D92B-3DE5-DD16-8EB4-EF5C0953776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57150"/>
          <a:ext cx="18859500" cy="1060846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DBC7-AA68-47D7-B3D0-277AB51EC574}">
  <sheetPr>
    <pageSetUpPr fitToPage="1"/>
  </sheetPr>
  <dimension ref="A1"/>
  <sheetViews>
    <sheetView zoomScale="50" zoomScaleNormal="50" workbookViewId="0">
      <selection activeCell="N64" sqref="N64"/>
    </sheetView>
  </sheetViews>
  <sheetFormatPr defaultRowHeight="15" x14ac:dyDescent="0.25"/>
  <sheetData/>
  <pageMargins left="0.7" right="0.7" top="0.75" bottom="0.75" header="0.3" footer="0.3"/>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view="pageBreakPreview" zoomScaleNormal="100" zoomScaleSheetLayoutView="100" workbookViewId="0">
      <selection activeCell="A5" sqref="A5:N5"/>
    </sheetView>
  </sheetViews>
  <sheetFormatPr defaultRowHeight="15" x14ac:dyDescent="0.25"/>
  <cols>
    <col min="9" max="9" width="11.7109375" customWidth="1"/>
  </cols>
  <sheetData>
    <row r="1" spans="1:14" ht="57" customHeight="1" x14ac:dyDescent="0.25">
      <c r="A1" s="136"/>
      <c r="B1" s="136"/>
      <c r="C1" s="136"/>
      <c r="D1" s="136"/>
      <c r="E1" s="136"/>
      <c r="F1" s="136"/>
      <c r="G1" s="136"/>
      <c r="H1" s="136"/>
      <c r="I1" s="136"/>
      <c r="J1" s="136"/>
      <c r="K1" s="136"/>
      <c r="L1" s="136"/>
      <c r="M1" s="136"/>
      <c r="N1" s="136"/>
    </row>
    <row r="2" spans="1:14" ht="50.25" customHeight="1" x14ac:dyDescent="0.25">
      <c r="A2" s="137"/>
      <c r="B2" s="137"/>
      <c r="C2" s="137"/>
      <c r="D2" s="137"/>
      <c r="E2" s="137"/>
      <c r="F2" s="137"/>
      <c r="G2" s="137"/>
      <c r="H2" s="137"/>
      <c r="I2" s="137"/>
      <c r="J2" s="137"/>
      <c r="K2" s="137"/>
      <c r="L2" s="137"/>
      <c r="M2" s="137"/>
      <c r="N2" s="137"/>
    </row>
    <row r="3" spans="1:14" ht="20.25" hidden="1" customHeight="1" x14ac:dyDescent="0.25">
      <c r="A3" s="137"/>
      <c r="B3" s="137"/>
      <c r="C3" s="137"/>
      <c r="D3" s="137"/>
      <c r="E3" s="137"/>
      <c r="F3" s="137"/>
      <c r="G3" s="137"/>
      <c r="H3" s="137"/>
      <c r="I3" s="137"/>
      <c r="J3" s="137"/>
      <c r="K3" s="137"/>
      <c r="L3" s="137"/>
      <c r="M3" s="137"/>
      <c r="N3" s="137"/>
    </row>
    <row r="4" spans="1:14" ht="95.25" customHeight="1" x14ac:dyDescent="0.25">
      <c r="A4" s="141" t="s">
        <v>15</v>
      </c>
      <c r="B4" s="141"/>
      <c r="C4" s="141"/>
      <c r="D4" s="141"/>
      <c r="E4" s="141"/>
      <c r="F4" s="141"/>
      <c r="G4" s="141"/>
      <c r="H4" s="141"/>
      <c r="I4" s="141"/>
      <c r="J4" s="141"/>
      <c r="K4" s="141"/>
      <c r="L4" s="141"/>
      <c r="M4" s="141"/>
      <c r="N4" s="141"/>
    </row>
    <row r="5" spans="1:14" ht="35.25" customHeight="1" x14ac:dyDescent="0.25">
      <c r="A5" s="138" t="s">
        <v>86</v>
      </c>
      <c r="B5" s="138"/>
      <c r="C5" s="138"/>
      <c r="D5" s="138"/>
      <c r="E5" s="138"/>
      <c r="F5" s="138"/>
      <c r="G5" s="138"/>
      <c r="H5" s="138"/>
      <c r="I5" s="138"/>
      <c r="J5" s="138"/>
      <c r="K5" s="138"/>
      <c r="L5" s="138"/>
      <c r="M5" s="138"/>
      <c r="N5" s="138"/>
    </row>
    <row r="6" spans="1:14" ht="35.25" customHeight="1" x14ac:dyDescent="0.25">
      <c r="A6" s="139" t="s">
        <v>63</v>
      </c>
      <c r="B6" s="139"/>
      <c r="C6" s="139"/>
      <c r="D6" s="139"/>
      <c r="E6" s="139"/>
      <c r="F6" s="139"/>
      <c r="G6" s="139"/>
      <c r="H6" s="139"/>
      <c r="I6" s="139"/>
      <c r="J6" s="139"/>
      <c r="K6" s="139"/>
      <c r="L6" s="139"/>
      <c r="M6" s="139"/>
      <c r="N6" s="139"/>
    </row>
    <row r="7" spans="1:14" ht="37.5" customHeight="1" x14ac:dyDescent="0.25">
      <c r="A7" s="140" t="s">
        <v>138</v>
      </c>
      <c r="B7" s="140"/>
      <c r="C7" s="140"/>
      <c r="D7" s="140"/>
      <c r="E7" s="140"/>
      <c r="F7" s="140"/>
      <c r="G7" s="140"/>
      <c r="H7" s="140"/>
      <c r="I7" s="140"/>
      <c r="J7" s="140"/>
      <c r="K7" s="140"/>
      <c r="L7" s="140"/>
      <c r="M7" s="140"/>
      <c r="N7" s="140"/>
    </row>
    <row r="8" spans="1:14" ht="15.75" customHeight="1" x14ac:dyDescent="0.25">
      <c r="A8" s="37"/>
      <c r="B8" s="37"/>
      <c r="C8" s="37"/>
      <c r="D8" s="37"/>
      <c r="E8" s="37"/>
      <c r="F8" s="37"/>
      <c r="G8" s="37"/>
      <c r="H8" s="37"/>
      <c r="I8" s="37"/>
      <c r="J8" s="37"/>
      <c r="K8" s="37"/>
      <c r="L8" s="37"/>
      <c r="M8" s="37"/>
      <c r="N8" s="37"/>
    </row>
    <row r="9" spans="1:14" ht="15.75" customHeight="1" x14ac:dyDescent="0.25">
      <c r="A9" s="37"/>
      <c r="B9" s="37"/>
      <c r="C9" s="37"/>
      <c r="D9" s="37"/>
      <c r="E9" s="37"/>
      <c r="F9" s="37"/>
      <c r="G9" s="37"/>
      <c r="H9" s="37"/>
      <c r="I9" s="37"/>
      <c r="J9" s="37"/>
      <c r="K9" s="37"/>
      <c r="L9" s="37"/>
      <c r="M9" s="37"/>
      <c r="N9" s="37"/>
    </row>
    <row r="10" spans="1:14" ht="15.75" customHeight="1" x14ac:dyDescent="0.25">
      <c r="A10" s="37"/>
      <c r="B10" s="37"/>
      <c r="C10" s="37"/>
      <c r="D10" s="37"/>
      <c r="E10" s="37"/>
      <c r="F10" s="37"/>
      <c r="G10" s="37"/>
      <c r="H10" s="37"/>
      <c r="I10" s="37"/>
      <c r="J10" s="37"/>
      <c r="K10" s="37"/>
      <c r="L10" s="37"/>
      <c r="M10" s="37"/>
      <c r="N10" s="37"/>
    </row>
    <row r="11" spans="1:14" ht="51.75" customHeight="1" x14ac:dyDescent="0.25">
      <c r="A11" s="37"/>
      <c r="B11" s="37"/>
      <c r="C11" s="37"/>
      <c r="D11" s="37"/>
      <c r="E11" s="37"/>
      <c r="F11" s="37"/>
      <c r="G11" s="37"/>
      <c r="H11" s="37"/>
      <c r="I11" s="37"/>
      <c r="J11" s="37"/>
      <c r="K11" s="37"/>
      <c r="L11" s="37"/>
      <c r="M11" s="37"/>
      <c r="N11" s="37"/>
    </row>
    <row r="12" spans="1:14" ht="37.5" customHeight="1" x14ac:dyDescent="0.25">
      <c r="A12" s="37"/>
      <c r="B12" s="37"/>
      <c r="C12" s="37"/>
      <c r="D12" s="37"/>
      <c r="E12" s="37"/>
      <c r="F12" s="37"/>
      <c r="G12" s="37"/>
      <c r="H12" s="37"/>
      <c r="I12" s="37"/>
      <c r="J12" s="37"/>
      <c r="K12" s="37"/>
      <c r="L12" s="37"/>
      <c r="M12" s="37"/>
      <c r="N12" s="37"/>
    </row>
    <row r="13" spans="1:14" ht="2.25" customHeight="1" x14ac:dyDescent="0.25">
      <c r="A13" s="37"/>
      <c r="B13" s="37"/>
      <c r="C13" s="37"/>
      <c r="D13" s="37"/>
      <c r="E13" s="37"/>
      <c r="F13" s="37"/>
      <c r="G13" s="37"/>
      <c r="H13" s="37"/>
      <c r="I13" s="37"/>
    </row>
    <row r="14" spans="1:14" ht="5.25" hidden="1" customHeight="1" x14ac:dyDescent="0.25">
      <c r="A14" s="37"/>
      <c r="B14" s="37"/>
      <c r="C14" s="37"/>
      <c r="D14" s="37"/>
      <c r="E14" s="37"/>
      <c r="F14" s="37"/>
      <c r="G14" s="37"/>
      <c r="H14" s="37"/>
      <c r="I14" s="37"/>
    </row>
    <row r="15" spans="1:14" ht="36" customHeight="1" x14ac:dyDescent="0.25">
      <c r="A15" s="135"/>
      <c r="B15" s="135"/>
      <c r="C15" s="135"/>
      <c r="D15" s="135"/>
      <c r="E15" s="135"/>
      <c r="F15" s="135"/>
      <c r="G15" s="135"/>
      <c r="H15" s="135"/>
      <c r="I15" s="135"/>
      <c r="J15" s="135"/>
      <c r="K15" s="135"/>
      <c r="L15" s="135"/>
      <c r="M15" s="135"/>
      <c r="N15" s="135"/>
    </row>
    <row r="16" spans="1:14" ht="46.5" customHeight="1" x14ac:dyDescent="0.25">
      <c r="A16" s="37"/>
      <c r="B16" s="37"/>
      <c r="C16" s="37"/>
      <c r="D16" s="37"/>
      <c r="E16" s="37"/>
      <c r="F16" s="37"/>
      <c r="G16" s="37"/>
      <c r="H16" s="37"/>
      <c r="I16" s="37"/>
    </row>
    <row r="17" spans="1:9" ht="30.75" customHeight="1" x14ac:dyDescent="0.25">
      <c r="A17" s="37"/>
      <c r="B17" s="37"/>
      <c r="C17" s="37"/>
      <c r="D17" s="37"/>
      <c r="E17" s="37"/>
      <c r="F17" s="37"/>
      <c r="G17" s="37"/>
      <c r="H17" s="37"/>
      <c r="I17" s="37"/>
    </row>
  </sheetData>
  <mergeCells count="7">
    <mergeCell ref="A15:N15"/>
    <mergeCell ref="A1:N1"/>
    <mergeCell ref="A2:N3"/>
    <mergeCell ref="A5:N5"/>
    <mergeCell ref="A6:N6"/>
    <mergeCell ref="A7:N7"/>
    <mergeCell ref="A4:N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6"/>
  <sheetViews>
    <sheetView view="pageBreakPreview" topLeftCell="A34" zoomScale="90" zoomScaleNormal="90" zoomScaleSheetLayoutView="90" workbookViewId="0">
      <selection activeCell="I11" sqref="I11"/>
    </sheetView>
  </sheetViews>
  <sheetFormatPr defaultColWidth="9.140625" defaultRowHeight="12.75" x14ac:dyDescent="0.2"/>
  <cols>
    <col min="1" max="1" width="3.7109375" style="21" customWidth="1"/>
    <col min="2" max="2" width="18.7109375" style="21" customWidth="1"/>
    <col min="3" max="3" width="10.42578125" style="21" customWidth="1"/>
    <col min="4" max="4" width="9.42578125" style="42" customWidth="1"/>
    <col min="5" max="5" width="11" style="21" customWidth="1"/>
    <col min="6" max="6" width="15.5703125" style="21" customWidth="1"/>
    <col min="7" max="7" width="15" style="21" customWidth="1"/>
    <col min="8" max="8" width="16.7109375" style="21" customWidth="1"/>
    <col min="9" max="9" width="16.5703125" style="21" customWidth="1"/>
    <col min="10" max="10" width="22.28515625" style="21" customWidth="1"/>
    <col min="11" max="11" width="9.85546875" style="21" customWidth="1"/>
    <col min="12" max="12" width="9.5703125" style="21" customWidth="1"/>
    <col min="13" max="13" width="11.7109375" style="21" customWidth="1"/>
    <col min="14" max="14" width="9.85546875" style="21" customWidth="1"/>
    <col min="15" max="15" width="9.140625" style="21"/>
    <col min="16" max="16" width="5.7109375" style="21" customWidth="1"/>
    <col min="17" max="18" width="9.140625" style="21" hidden="1" customWidth="1"/>
    <col min="19" max="16384" width="9.140625" style="21"/>
  </cols>
  <sheetData>
    <row r="1" spans="1:14" ht="15.75" x14ac:dyDescent="0.2">
      <c r="A1" s="142" t="s">
        <v>72</v>
      </c>
      <c r="B1" s="143"/>
      <c r="C1" s="143"/>
      <c r="D1" s="143"/>
      <c r="E1" s="143"/>
      <c r="F1" s="143"/>
      <c r="G1" s="143"/>
      <c r="H1" s="143"/>
      <c r="I1" s="143"/>
      <c r="J1" s="143"/>
      <c r="K1" s="143"/>
      <c r="L1" s="143"/>
      <c r="M1" s="143"/>
      <c r="N1" s="144"/>
    </row>
    <row r="2" spans="1:14" x14ac:dyDescent="0.2">
      <c r="A2" s="148" t="s">
        <v>1</v>
      </c>
      <c r="B2" s="149" t="s">
        <v>0</v>
      </c>
      <c r="C2" s="145" t="s">
        <v>2</v>
      </c>
      <c r="D2" s="147" t="s">
        <v>32</v>
      </c>
      <c r="E2" s="148" t="s">
        <v>426</v>
      </c>
      <c r="F2" s="145" t="s">
        <v>137</v>
      </c>
      <c r="G2" s="145" t="s">
        <v>3</v>
      </c>
      <c r="H2" s="145"/>
      <c r="I2" s="145"/>
      <c r="J2" s="146" t="s">
        <v>56</v>
      </c>
      <c r="K2" s="145" t="s">
        <v>7</v>
      </c>
      <c r="L2" s="145"/>
      <c r="M2" s="146" t="s">
        <v>49</v>
      </c>
      <c r="N2" s="145" t="s">
        <v>9</v>
      </c>
    </row>
    <row r="3" spans="1:14" x14ac:dyDescent="0.2">
      <c r="A3" s="148"/>
      <c r="B3" s="149"/>
      <c r="C3" s="145"/>
      <c r="D3" s="147"/>
      <c r="E3" s="148"/>
      <c r="F3" s="145"/>
      <c r="G3" s="145"/>
      <c r="H3" s="145"/>
      <c r="I3" s="145"/>
      <c r="J3" s="146"/>
      <c r="K3" s="145"/>
      <c r="L3" s="145"/>
      <c r="M3" s="146"/>
      <c r="N3" s="145"/>
    </row>
    <row r="4" spans="1:14" ht="52.5" customHeight="1" x14ac:dyDescent="0.2">
      <c r="A4" s="148"/>
      <c r="B4" s="149"/>
      <c r="C4" s="145"/>
      <c r="D4" s="147"/>
      <c r="E4" s="148"/>
      <c r="F4" s="145"/>
      <c r="G4" s="52" t="s">
        <v>4</v>
      </c>
      <c r="H4" s="52" t="s">
        <v>5</v>
      </c>
      <c r="I4" s="52" t="s">
        <v>6</v>
      </c>
      <c r="J4" s="146"/>
      <c r="K4" s="53" t="s">
        <v>14</v>
      </c>
      <c r="L4" s="53" t="s">
        <v>8</v>
      </c>
      <c r="M4" s="146"/>
      <c r="N4" s="145"/>
    </row>
    <row r="5" spans="1:14" ht="67.5" x14ac:dyDescent="0.2">
      <c r="A5" s="24" t="s">
        <v>73</v>
      </c>
      <c r="B5" s="17" t="s">
        <v>429</v>
      </c>
      <c r="C5" s="31" t="s">
        <v>61</v>
      </c>
      <c r="D5" s="33" t="s">
        <v>21</v>
      </c>
      <c r="E5" s="113"/>
      <c r="F5" s="57">
        <f>SUM(G5:I5)</f>
        <v>361268.34</v>
      </c>
      <c r="G5" s="54">
        <v>137484.48000000001</v>
      </c>
      <c r="H5" s="54">
        <v>214328.21</v>
      </c>
      <c r="I5" s="54">
        <v>9455.65</v>
      </c>
      <c r="J5" s="17" t="s">
        <v>419</v>
      </c>
      <c r="K5" s="17">
        <v>2023</v>
      </c>
      <c r="L5" s="17">
        <v>2023</v>
      </c>
      <c r="M5" s="17" t="s">
        <v>37</v>
      </c>
      <c r="N5" s="22" t="s">
        <v>104</v>
      </c>
    </row>
    <row r="6" spans="1:14" ht="76.5" x14ac:dyDescent="0.2">
      <c r="A6" s="24" t="s">
        <v>74</v>
      </c>
      <c r="B6" s="17" t="s">
        <v>139</v>
      </c>
      <c r="C6" s="31" t="s">
        <v>61</v>
      </c>
      <c r="D6" s="33" t="s">
        <v>21</v>
      </c>
      <c r="E6" s="17"/>
      <c r="F6" s="57">
        <f>SUM(G6:I6)</f>
        <v>2349432.48</v>
      </c>
      <c r="G6" s="54">
        <v>527145.53</v>
      </c>
      <c r="H6" s="54">
        <v>0</v>
      </c>
      <c r="I6" s="54">
        <v>1822286.95</v>
      </c>
      <c r="J6" s="17" t="s">
        <v>279</v>
      </c>
      <c r="K6" s="17">
        <v>2021</v>
      </c>
      <c r="L6" s="17">
        <v>2023</v>
      </c>
      <c r="M6" s="17" t="s">
        <v>374</v>
      </c>
      <c r="N6" s="22"/>
    </row>
    <row r="7" spans="1:14" ht="86.25" customHeight="1" x14ac:dyDescent="0.2">
      <c r="A7" s="24" t="s">
        <v>77</v>
      </c>
      <c r="B7" s="27" t="s">
        <v>167</v>
      </c>
      <c r="C7" s="31" t="s">
        <v>61</v>
      </c>
      <c r="D7" s="33" t="s">
        <v>21</v>
      </c>
      <c r="E7" s="17"/>
      <c r="F7" s="54">
        <v>120000</v>
      </c>
      <c r="G7" s="50">
        <v>0</v>
      </c>
      <c r="H7" s="54">
        <v>120000</v>
      </c>
      <c r="I7" s="54">
        <v>0</v>
      </c>
      <c r="J7" s="17" t="s">
        <v>17</v>
      </c>
      <c r="K7" s="17">
        <v>2024</v>
      </c>
      <c r="L7" s="17">
        <v>2025</v>
      </c>
      <c r="M7" s="17" t="s">
        <v>102</v>
      </c>
      <c r="N7" s="22" t="s">
        <v>104</v>
      </c>
    </row>
    <row r="8" spans="1:14" ht="63.75" x14ac:dyDescent="0.2">
      <c r="A8" s="24" t="s">
        <v>78</v>
      </c>
      <c r="B8" s="17" t="s">
        <v>377</v>
      </c>
      <c r="C8" s="31" t="s">
        <v>61</v>
      </c>
      <c r="D8" s="33" t="s">
        <v>21</v>
      </c>
      <c r="E8" s="17"/>
      <c r="F8" s="54">
        <v>50000</v>
      </c>
      <c r="G8" s="54">
        <v>50000</v>
      </c>
      <c r="H8" s="54">
        <v>0</v>
      </c>
      <c r="I8" s="54">
        <v>0</v>
      </c>
      <c r="J8" s="17" t="s">
        <v>168</v>
      </c>
      <c r="K8" s="17">
        <v>2024</v>
      </c>
      <c r="L8" s="17">
        <v>2025</v>
      </c>
      <c r="M8" s="17" t="s">
        <v>375</v>
      </c>
      <c r="N8" s="22"/>
    </row>
    <row r="9" spans="1:14" ht="38.25" x14ac:dyDescent="0.2">
      <c r="A9" s="24" t="s">
        <v>97</v>
      </c>
      <c r="B9" s="17" t="s">
        <v>376</v>
      </c>
      <c r="C9" s="31" t="s">
        <v>61</v>
      </c>
      <c r="D9" s="33" t="s">
        <v>21</v>
      </c>
      <c r="E9" s="17"/>
      <c r="F9" s="54">
        <v>50000</v>
      </c>
      <c r="G9" s="54">
        <v>50000</v>
      </c>
      <c r="H9" s="54">
        <v>0</v>
      </c>
      <c r="I9" s="54">
        <v>0</v>
      </c>
      <c r="J9" s="17" t="s">
        <v>218</v>
      </c>
      <c r="K9" s="17">
        <v>2024</v>
      </c>
      <c r="L9" s="17">
        <v>2025</v>
      </c>
      <c r="M9" s="17" t="s">
        <v>375</v>
      </c>
      <c r="N9" s="22"/>
    </row>
    <row r="10" spans="1:14" ht="153" x14ac:dyDescent="0.2">
      <c r="A10" s="24" t="s">
        <v>35</v>
      </c>
      <c r="B10" s="17" t="s">
        <v>417</v>
      </c>
      <c r="C10" s="31" t="s">
        <v>61</v>
      </c>
      <c r="D10" s="33" t="s">
        <v>21</v>
      </c>
      <c r="E10" s="17"/>
      <c r="F10" s="54">
        <v>1605950</v>
      </c>
      <c r="G10" s="54">
        <f>F10*0.15</f>
        <v>240892.5</v>
      </c>
      <c r="H10" s="54">
        <f>F10-G10</f>
        <v>1365057.5</v>
      </c>
      <c r="I10" s="54">
        <v>0</v>
      </c>
      <c r="J10" s="60" t="s">
        <v>472</v>
      </c>
      <c r="K10" s="17">
        <v>2023</v>
      </c>
      <c r="L10" s="17">
        <v>2024</v>
      </c>
      <c r="M10" s="17" t="s">
        <v>378</v>
      </c>
      <c r="N10" s="22" t="s">
        <v>104</v>
      </c>
    </row>
    <row r="11" spans="1:14" s="26" customFormat="1" ht="67.5" x14ac:dyDescent="0.2">
      <c r="A11" s="24" t="s">
        <v>36</v>
      </c>
      <c r="B11" s="34" t="s">
        <v>67</v>
      </c>
      <c r="C11" s="36" t="s">
        <v>61</v>
      </c>
      <c r="D11" s="33" t="s">
        <v>21</v>
      </c>
      <c r="E11" s="35"/>
      <c r="F11" s="82">
        <v>52000</v>
      </c>
      <c r="G11" s="82">
        <v>0</v>
      </c>
      <c r="H11" s="82">
        <v>52000</v>
      </c>
      <c r="I11" s="82">
        <v>0</v>
      </c>
      <c r="J11" s="35" t="s">
        <v>68</v>
      </c>
      <c r="K11" s="33">
        <v>2024</v>
      </c>
      <c r="L11" s="33">
        <v>2024</v>
      </c>
      <c r="M11" s="33" t="s">
        <v>69</v>
      </c>
      <c r="N11" s="22" t="s">
        <v>104</v>
      </c>
    </row>
    <row r="12" spans="1:14" s="90" customFormat="1" ht="67.5" x14ac:dyDescent="0.25">
      <c r="A12" s="24" t="s">
        <v>79</v>
      </c>
      <c r="B12" s="27" t="s">
        <v>373</v>
      </c>
      <c r="C12" s="31" t="s">
        <v>61</v>
      </c>
      <c r="D12" s="33" t="s">
        <v>21</v>
      </c>
      <c r="E12" s="27"/>
      <c r="F12" s="85">
        <v>250000</v>
      </c>
      <c r="G12" s="85">
        <f>F12*0.15</f>
        <v>37500</v>
      </c>
      <c r="H12" s="54">
        <f>F12-G12</f>
        <v>212500</v>
      </c>
      <c r="I12" s="54">
        <v>0</v>
      </c>
      <c r="J12" s="27" t="s">
        <v>217</v>
      </c>
      <c r="K12" s="27">
        <v>2024</v>
      </c>
      <c r="L12" s="27">
        <v>2024</v>
      </c>
      <c r="M12" s="33" t="s">
        <v>374</v>
      </c>
      <c r="N12" s="22" t="s">
        <v>104</v>
      </c>
    </row>
    <row r="13" spans="1:14" s="58" customFormat="1" ht="63.75" x14ac:dyDescent="0.2">
      <c r="A13" s="24" t="s">
        <v>248</v>
      </c>
      <c r="B13" s="33" t="s">
        <v>219</v>
      </c>
      <c r="C13" s="36" t="s">
        <v>61</v>
      </c>
      <c r="D13" s="33" t="s">
        <v>21</v>
      </c>
      <c r="E13" s="33"/>
      <c r="F13" s="80">
        <v>70000</v>
      </c>
      <c r="G13" s="80">
        <v>70000</v>
      </c>
      <c r="H13" s="83">
        <v>0</v>
      </c>
      <c r="I13" s="83">
        <v>0</v>
      </c>
      <c r="J13" s="27" t="s">
        <v>278</v>
      </c>
      <c r="K13" s="33">
        <v>2024</v>
      </c>
      <c r="L13" s="33">
        <v>2025</v>
      </c>
      <c r="M13" s="33" t="s">
        <v>220</v>
      </c>
      <c r="N13" s="22"/>
    </row>
    <row r="14" spans="1:14" s="45" customFormat="1" ht="38.25" x14ac:dyDescent="0.25">
      <c r="A14" s="24" t="s">
        <v>80</v>
      </c>
      <c r="B14" s="27" t="s">
        <v>151</v>
      </c>
      <c r="C14" s="36" t="s">
        <v>61</v>
      </c>
      <c r="D14" s="33" t="s">
        <v>21</v>
      </c>
      <c r="E14" s="27"/>
      <c r="F14" s="122">
        <v>60000</v>
      </c>
      <c r="G14" s="122">
        <v>60000</v>
      </c>
      <c r="H14" s="80">
        <v>0</v>
      </c>
      <c r="I14" s="80">
        <v>0</v>
      </c>
      <c r="J14" s="27" t="s">
        <v>157</v>
      </c>
      <c r="K14" s="27">
        <v>2024</v>
      </c>
      <c r="L14" s="27">
        <v>2024</v>
      </c>
      <c r="M14" s="27" t="s">
        <v>374</v>
      </c>
      <c r="N14" s="98"/>
    </row>
    <row r="15" spans="1:14" s="45" customFormat="1" ht="38.25" x14ac:dyDescent="0.25">
      <c r="A15" s="24" t="s">
        <v>81</v>
      </c>
      <c r="B15" s="27" t="s">
        <v>437</v>
      </c>
      <c r="C15" s="36" t="s">
        <v>61</v>
      </c>
      <c r="D15" s="33" t="s">
        <v>21</v>
      </c>
      <c r="E15" s="27"/>
      <c r="F15" s="122">
        <v>180000</v>
      </c>
      <c r="G15" s="122">
        <v>180000</v>
      </c>
      <c r="H15" s="80">
        <v>0</v>
      </c>
      <c r="I15" s="80">
        <v>0</v>
      </c>
      <c r="J15" s="27" t="s">
        <v>379</v>
      </c>
      <c r="K15" s="27">
        <v>2023</v>
      </c>
      <c r="L15" s="27">
        <v>2024</v>
      </c>
      <c r="M15" s="27" t="s">
        <v>374</v>
      </c>
      <c r="N15" s="98"/>
    </row>
    <row r="16" spans="1:14" s="58" customFormat="1" ht="38.25" x14ac:dyDescent="0.2">
      <c r="A16" s="24" t="s">
        <v>82</v>
      </c>
      <c r="B16" s="33" t="s">
        <v>267</v>
      </c>
      <c r="C16" s="36" t="s">
        <v>61</v>
      </c>
      <c r="D16" s="33" t="s">
        <v>21</v>
      </c>
      <c r="E16" s="33"/>
      <c r="F16" s="80">
        <v>50000</v>
      </c>
      <c r="G16" s="80">
        <v>50000</v>
      </c>
      <c r="H16" s="80">
        <v>0</v>
      </c>
      <c r="I16" s="83">
        <v>0</v>
      </c>
      <c r="J16" s="33" t="s">
        <v>268</v>
      </c>
      <c r="K16" s="33">
        <v>2024</v>
      </c>
      <c r="L16" s="33">
        <v>2024</v>
      </c>
      <c r="M16" s="27" t="s">
        <v>374</v>
      </c>
      <c r="N16" s="99"/>
    </row>
    <row r="17" spans="1:15" s="43" customFormat="1" ht="63.75" x14ac:dyDescent="0.2">
      <c r="A17" s="24" t="s">
        <v>19</v>
      </c>
      <c r="B17" s="17" t="s">
        <v>103</v>
      </c>
      <c r="C17" s="31" t="s">
        <v>61</v>
      </c>
      <c r="D17" s="33" t="s">
        <v>21</v>
      </c>
      <c r="E17" s="17"/>
      <c r="F17" s="54">
        <v>200000</v>
      </c>
      <c r="G17" s="54">
        <v>200000</v>
      </c>
      <c r="H17" s="54">
        <v>0</v>
      </c>
      <c r="I17" s="54">
        <v>0</v>
      </c>
      <c r="J17" s="17" t="s">
        <v>280</v>
      </c>
      <c r="K17" s="17">
        <v>2023</v>
      </c>
      <c r="L17" s="17">
        <v>2024</v>
      </c>
      <c r="M17" s="17" t="s">
        <v>134</v>
      </c>
      <c r="N17" s="22"/>
    </row>
    <row r="18" spans="1:15" s="58" customFormat="1" ht="67.5" x14ac:dyDescent="0.2">
      <c r="A18" s="24" t="s">
        <v>83</v>
      </c>
      <c r="B18" s="33" t="s">
        <v>230</v>
      </c>
      <c r="C18" s="36" t="s">
        <v>61</v>
      </c>
      <c r="D18" s="33" t="s">
        <v>21</v>
      </c>
      <c r="E18" s="33"/>
      <c r="F18" s="80">
        <v>200000</v>
      </c>
      <c r="G18" s="80">
        <v>0</v>
      </c>
      <c r="H18" s="80">
        <v>200000</v>
      </c>
      <c r="I18" s="83">
        <v>0</v>
      </c>
      <c r="J18" s="27" t="s">
        <v>281</v>
      </c>
      <c r="K18" s="33">
        <v>2024</v>
      </c>
      <c r="L18" s="33">
        <v>2025</v>
      </c>
      <c r="M18" s="33" t="s">
        <v>231</v>
      </c>
      <c r="N18" s="22" t="s">
        <v>104</v>
      </c>
    </row>
    <row r="19" spans="1:15" s="90" customFormat="1" ht="67.5" x14ac:dyDescent="0.25">
      <c r="A19" s="24" t="s">
        <v>84</v>
      </c>
      <c r="B19" s="27" t="s">
        <v>380</v>
      </c>
      <c r="C19" s="31" t="s">
        <v>61</v>
      </c>
      <c r="D19" s="33" t="s">
        <v>21</v>
      </c>
      <c r="E19" s="27"/>
      <c r="F19" s="85">
        <v>70000</v>
      </c>
      <c r="G19" s="85">
        <f>F19*0.15</f>
        <v>10500</v>
      </c>
      <c r="H19" s="54">
        <f>F19-G19</f>
        <v>59500</v>
      </c>
      <c r="I19" s="54">
        <v>0</v>
      </c>
      <c r="J19" s="27" t="s">
        <v>372</v>
      </c>
      <c r="K19" s="27">
        <v>2024</v>
      </c>
      <c r="L19" s="27">
        <v>2025</v>
      </c>
      <c r="M19" s="33" t="s">
        <v>38</v>
      </c>
      <c r="N19" s="22" t="s">
        <v>104</v>
      </c>
    </row>
    <row r="20" spans="1:15" s="58" customFormat="1" ht="76.5" x14ac:dyDescent="0.2">
      <c r="A20" s="24" t="s">
        <v>85</v>
      </c>
      <c r="B20" s="33" t="s">
        <v>221</v>
      </c>
      <c r="C20" s="36" t="s">
        <v>61</v>
      </c>
      <c r="D20" s="33" t="s">
        <v>21</v>
      </c>
      <c r="E20" s="33"/>
      <c r="F20" s="80">
        <v>180000</v>
      </c>
      <c r="G20" s="80">
        <v>0</v>
      </c>
      <c r="H20" s="80">
        <v>180000</v>
      </c>
      <c r="I20" s="83">
        <v>0</v>
      </c>
      <c r="J20" s="27" t="s">
        <v>234</v>
      </c>
      <c r="K20" s="33">
        <v>2024</v>
      </c>
      <c r="L20" s="33">
        <v>2025</v>
      </c>
      <c r="M20" s="33" t="s">
        <v>222</v>
      </c>
      <c r="N20" s="22" t="s">
        <v>104</v>
      </c>
    </row>
    <row r="21" spans="1:15" s="58" customFormat="1" ht="67.5" x14ac:dyDescent="0.2">
      <c r="A21" s="24" t="s">
        <v>116</v>
      </c>
      <c r="B21" s="33" t="s">
        <v>223</v>
      </c>
      <c r="C21" s="36" t="s">
        <v>61</v>
      </c>
      <c r="D21" s="33" t="s">
        <v>21</v>
      </c>
      <c r="E21" s="33"/>
      <c r="F21" s="80">
        <v>150000</v>
      </c>
      <c r="G21" s="80">
        <v>0</v>
      </c>
      <c r="H21" s="80">
        <v>150000</v>
      </c>
      <c r="I21" s="83">
        <v>0</v>
      </c>
      <c r="J21" s="27" t="s">
        <v>225</v>
      </c>
      <c r="K21" s="33">
        <v>2024</v>
      </c>
      <c r="L21" s="33">
        <v>2025</v>
      </c>
      <c r="M21" s="33" t="s">
        <v>224</v>
      </c>
      <c r="N21" s="22" t="s">
        <v>104</v>
      </c>
    </row>
    <row r="22" spans="1:15" s="58" customFormat="1" ht="67.5" x14ac:dyDescent="0.2">
      <c r="A22" s="24" t="s">
        <v>131</v>
      </c>
      <c r="B22" s="33" t="s">
        <v>226</v>
      </c>
      <c r="C22" s="36" t="s">
        <v>61</v>
      </c>
      <c r="D22" s="33" t="s">
        <v>21</v>
      </c>
      <c r="E22" s="33"/>
      <c r="F22" s="80">
        <v>100000</v>
      </c>
      <c r="G22" s="80">
        <v>0</v>
      </c>
      <c r="H22" s="80">
        <v>100000</v>
      </c>
      <c r="I22" s="83">
        <v>0</v>
      </c>
      <c r="J22" s="27" t="s">
        <v>233</v>
      </c>
      <c r="K22" s="33">
        <v>2024</v>
      </c>
      <c r="L22" s="33">
        <v>2025</v>
      </c>
      <c r="M22" s="33" t="s">
        <v>227</v>
      </c>
      <c r="N22" s="22" t="s">
        <v>104</v>
      </c>
    </row>
    <row r="23" spans="1:15" s="58" customFormat="1" ht="67.5" x14ac:dyDescent="0.2">
      <c r="A23" s="24" t="s">
        <v>136</v>
      </c>
      <c r="B23" s="33" t="s">
        <v>420</v>
      </c>
      <c r="C23" s="36" t="s">
        <v>61</v>
      </c>
      <c r="D23" s="33" t="s">
        <v>21</v>
      </c>
      <c r="E23" s="33"/>
      <c r="F23" s="80">
        <f>SUM(G23:I23)</f>
        <v>805054.7</v>
      </c>
      <c r="G23" s="80">
        <v>315468.78000000003</v>
      </c>
      <c r="H23" s="80">
        <v>468899.19</v>
      </c>
      <c r="I23" s="83">
        <v>20686.73</v>
      </c>
      <c r="J23" s="27" t="s">
        <v>421</v>
      </c>
      <c r="K23" s="33">
        <v>2022</v>
      </c>
      <c r="L23" s="33">
        <v>2023</v>
      </c>
      <c r="M23" s="33" t="s">
        <v>374</v>
      </c>
      <c r="N23" s="22" t="s">
        <v>104</v>
      </c>
      <c r="O23" s="73"/>
    </row>
    <row r="24" spans="1:15" s="58" customFormat="1" ht="63.75" x14ac:dyDescent="0.2">
      <c r="A24" s="24" t="s">
        <v>141</v>
      </c>
      <c r="B24" s="33" t="s">
        <v>228</v>
      </c>
      <c r="C24" s="36" t="s">
        <v>61</v>
      </c>
      <c r="D24" s="33" t="s">
        <v>21</v>
      </c>
      <c r="E24" s="33"/>
      <c r="F24" s="80">
        <v>60000</v>
      </c>
      <c r="G24" s="80">
        <v>60000</v>
      </c>
      <c r="H24" s="80">
        <v>0</v>
      </c>
      <c r="I24" s="83">
        <v>0</v>
      </c>
      <c r="J24" s="27" t="s">
        <v>282</v>
      </c>
      <c r="K24" s="33">
        <v>2024</v>
      </c>
      <c r="L24" s="33">
        <v>2024</v>
      </c>
      <c r="M24" s="33" t="s">
        <v>229</v>
      </c>
      <c r="N24" s="22"/>
    </row>
    <row r="25" spans="1:15" s="58" customFormat="1" ht="114" customHeight="1" x14ac:dyDescent="0.2">
      <c r="A25" s="24" t="s">
        <v>142</v>
      </c>
      <c r="B25" s="27" t="s">
        <v>55</v>
      </c>
      <c r="C25" s="31" t="s">
        <v>61</v>
      </c>
      <c r="D25" s="33" t="s">
        <v>57</v>
      </c>
      <c r="E25" s="14" t="s">
        <v>20</v>
      </c>
      <c r="F25" s="57">
        <v>943000</v>
      </c>
      <c r="G25" s="57">
        <v>0</v>
      </c>
      <c r="H25" s="56">
        <f>F25-I25</f>
        <v>801550</v>
      </c>
      <c r="I25" s="57">
        <f>F25*0.15</f>
        <v>141450</v>
      </c>
      <c r="J25" s="27" t="s">
        <v>64</v>
      </c>
      <c r="K25" s="14">
        <v>2022</v>
      </c>
      <c r="L25" s="14">
        <v>2023</v>
      </c>
      <c r="M25" s="27" t="s">
        <v>381</v>
      </c>
      <c r="N25" s="30"/>
      <c r="O25" s="73"/>
    </row>
    <row r="26" spans="1:15" s="26" customFormat="1" ht="257.25" customHeight="1" x14ac:dyDescent="0.2">
      <c r="A26" s="24" t="s">
        <v>143</v>
      </c>
      <c r="B26" s="33" t="s">
        <v>71</v>
      </c>
      <c r="C26" s="36" t="s">
        <v>61</v>
      </c>
      <c r="D26" s="33" t="s">
        <v>57</v>
      </c>
      <c r="E26" s="33" t="s">
        <v>76</v>
      </c>
      <c r="F26" s="80">
        <v>861759.6</v>
      </c>
      <c r="G26" s="114">
        <v>96076.98</v>
      </c>
      <c r="H26" s="114">
        <v>686563.87</v>
      </c>
      <c r="I26" s="83">
        <v>79118.75</v>
      </c>
      <c r="J26" s="27" t="s">
        <v>75</v>
      </c>
      <c r="K26" s="33">
        <v>2022</v>
      </c>
      <c r="L26" s="33">
        <v>2023</v>
      </c>
      <c r="M26" s="27" t="s">
        <v>374</v>
      </c>
      <c r="N26" s="30"/>
    </row>
    <row r="27" spans="1:15" s="90" customFormat="1" ht="70.5" customHeight="1" x14ac:dyDescent="0.25">
      <c r="A27" s="24" t="s">
        <v>144</v>
      </c>
      <c r="B27" s="27" t="s">
        <v>176</v>
      </c>
      <c r="C27" s="36" t="s">
        <v>61</v>
      </c>
      <c r="D27" s="33" t="s">
        <v>57</v>
      </c>
      <c r="E27" s="27"/>
      <c r="F27" s="85">
        <v>50000</v>
      </c>
      <c r="G27" s="85">
        <v>50000</v>
      </c>
      <c r="H27" s="54">
        <v>0</v>
      </c>
      <c r="I27" s="54">
        <v>0</v>
      </c>
      <c r="J27" s="27" t="s">
        <v>188</v>
      </c>
      <c r="K27" s="27">
        <v>2024</v>
      </c>
      <c r="L27" s="27">
        <v>2024</v>
      </c>
      <c r="M27" s="27" t="s">
        <v>374</v>
      </c>
      <c r="N27" s="27"/>
    </row>
    <row r="28" spans="1:15" ht="53.25" customHeight="1" x14ac:dyDescent="0.2">
      <c r="A28" s="24" t="s">
        <v>249</v>
      </c>
      <c r="B28" s="17" t="s">
        <v>170</v>
      </c>
      <c r="C28" s="31" t="s">
        <v>61</v>
      </c>
      <c r="D28" s="33" t="s">
        <v>22</v>
      </c>
      <c r="E28" s="17"/>
      <c r="F28" s="54">
        <v>50000</v>
      </c>
      <c r="G28" s="54">
        <v>50000</v>
      </c>
      <c r="H28" s="54">
        <v>0</v>
      </c>
      <c r="I28" s="54">
        <v>0</v>
      </c>
      <c r="J28" s="17" t="s">
        <v>135</v>
      </c>
      <c r="K28" s="17">
        <v>2023</v>
      </c>
      <c r="L28" s="17">
        <v>2024</v>
      </c>
      <c r="M28" s="17" t="s">
        <v>386</v>
      </c>
      <c r="N28" s="22"/>
    </row>
    <row r="29" spans="1:15" ht="67.5" x14ac:dyDescent="0.2">
      <c r="A29" s="24" t="s">
        <v>250</v>
      </c>
      <c r="B29" s="17" t="s">
        <v>169</v>
      </c>
      <c r="C29" s="31" t="s">
        <v>61</v>
      </c>
      <c r="D29" s="33" t="s">
        <v>22</v>
      </c>
      <c r="E29" s="17"/>
      <c r="F29" s="54">
        <v>230000</v>
      </c>
      <c r="G29" s="54">
        <f>F29*0.5</f>
        <v>115000</v>
      </c>
      <c r="H29" s="54">
        <v>115000</v>
      </c>
      <c r="I29" s="54">
        <v>0</v>
      </c>
      <c r="J29" s="17" t="s">
        <v>178</v>
      </c>
      <c r="K29" s="17">
        <v>2022</v>
      </c>
      <c r="L29" s="17">
        <v>2023</v>
      </c>
      <c r="M29" s="27" t="s">
        <v>416</v>
      </c>
      <c r="N29" s="22" t="s">
        <v>104</v>
      </c>
    </row>
    <row r="30" spans="1:15" ht="67.5" x14ac:dyDescent="0.2">
      <c r="A30" s="24" t="s">
        <v>251</v>
      </c>
      <c r="B30" s="17" t="s">
        <v>70</v>
      </c>
      <c r="C30" s="31" t="s">
        <v>61</v>
      </c>
      <c r="D30" s="33" t="s">
        <v>34</v>
      </c>
      <c r="E30" s="17"/>
      <c r="F30" s="54">
        <v>106715</v>
      </c>
      <c r="G30" s="54">
        <v>16007</v>
      </c>
      <c r="H30" s="54">
        <v>90708</v>
      </c>
      <c r="I30" s="54">
        <v>0</v>
      </c>
      <c r="J30" s="17" t="s">
        <v>179</v>
      </c>
      <c r="K30" s="17">
        <v>2023</v>
      </c>
      <c r="L30" s="17">
        <v>2024</v>
      </c>
      <c r="M30" s="17" t="s">
        <v>39</v>
      </c>
      <c r="N30" s="22" t="s">
        <v>104</v>
      </c>
    </row>
    <row r="31" spans="1:15" ht="81.75" customHeight="1" x14ac:dyDescent="0.2">
      <c r="A31" s="24" t="s">
        <v>445</v>
      </c>
      <c r="B31" s="17" t="s">
        <v>446</v>
      </c>
      <c r="C31" s="31" t="s">
        <v>61</v>
      </c>
      <c r="D31" s="33" t="s">
        <v>21</v>
      </c>
      <c r="E31" s="124"/>
      <c r="F31" s="54">
        <v>62315</v>
      </c>
      <c r="G31" s="54">
        <v>62315</v>
      </c>
      <c r="H31" s="54">
        <v>0</v>
      </c>
      <c r="I31" s="54">
        <v>0</v>
      </c>
      <c r="J31" s="17" t="s">
        <v>447</v>
      </c>
      <c r="K31" s="17">
        <v>2023</v>
      </c>
      <c r="L31" s="17">
        <v>2024</v>
      </c>
      <c r="M31" s="27" t="s">
        <v>374</v>
      </c>
      <c r="N31" s="17"/>
    </row>
    <row r="32" spans="1:15" ht="75" customHeight="1" x14ac:dyDescent="0.2">
      <c r="A32" s="24" t="s">
        <v>448</v>
      </c>
      <c r="B32" s="17" t="s">
        <v>449</v>
      </c>
      <c r="C32" s="31" t="s">
        <v>61</v>
      </c>
      <c r="D32" s="33" t="s">
        <v>21</v>
      </c>
      <c r="E32" s="124"/>
      <c r="F32" s="54">
        <v>242555.69</v>
      </c>
      <c r="G32" s="54">
        <v>242555.69</v>
      </c>
      <c r="H32" s="54">
        <v>0</v>
      </c>
      <c r="I32" s="54">
        <v>0</v>
      </c>
      <c r="J32" s="17" t="s">
        <v>450</v>
      </c>
      <c r="K32" s="17">
        <v>2023</v>
      </c>
      <c r="L32" s="17">
        <v>2025</v>
      </c>
      <c r="M32" s="27" t="s">
        <v>374</v>
      </c>
      <c r="N32" s="17"/>
    </row>
    <row r="33" spans="1:14" ht="93.75" customHeight="1" x14ac:dyDescent="0.2">
      <c r="A33" s="24" t="s">
        <v>451</v>
      </c>
      <c r="B33" s="17" t="s">
        <v>452</v>
      </c>
      <c r="C33" s="31" t="s">
        <v>61</v>
      </c>
      <c r="D33" s="33" t="s">
        <v>21</v>
      </c>
      <c r="E33" s="124"/>
      <c r="F33" s="54" t="s">
        <v>456</v>
      </c>
      <c r="G33" s="54" t="s">
        <v>456</v>
      </c>
      <c r="H33" s="54">
        <v>0</v>
      </c>
      <c r="I33" s="54">
        <v>0</v>
      </c>
      <c r="J33" s="17" t="s">
        <v>453</v>
      </c>
      <c r="K33" s="17">
        <v>2023</v>
      </c>
      <c r="L33" s="17">
        <v>2025</v>
      </c>
      <c r="M33" s="27" t="s">
        <v>374</v>
      </c>
      <c r="N33" s="17"/>
    </row>
    <row r="34" spans="1:14" ht="93.75" customHeight="1" x14ac:dyDescent="0.2">
      <c r="A34" s="24" t="s">
        <v>457</v>
      </c>
      <c r="B34" s="17" t="s">
        <v>458</v>
      </c>
      <c r="C34" s="31" t="s">
        <v>61</v>
      </c>
      <c r="D34" s="33" t="s">
        <v>21</v>
      </c>
      <c r="E34" s="124"/>
      <c r="F34" s="54">
        <v>434766</v>
      </c>
      <c r="G34" s="54">
        <v>65214.9</v>
      </c>
      <c r="H34" s="54">
        <v>369551.1</v>
      </c>
      <c r="I34" s="54">
        <v>0</v>
      </c>
      <c r="J34" s="17" t="s">
        <v>459</v>
      </c>
      <c r="K34" s="17">
        <v>2023</v>
      </c>
      <c r="L34" s="17">
        <v>2024</v>
      </c>
      <c r="M34" s="17" t="s">
        <v>374</v>
      </c>
      <c r="N34" s="22" t="s">
        <v>104</v>
      </c>
    </row>
    <row r="35" spans="1:14" ht="93.75" customHeight="1" x14ac:dyDescent="0.2">
      <c r="A35" s="24" t="s">
        <v>460</v>
      </c>
      <c r="B35" s="17" t="s">
        <v>461</v>
      </c>
      <c r="C35" s="31" t="s">
        <v>61</v>
      </c>
      <c r="D35" s="33" t="s">
        <v>21</v>
      </c>
      <c r="E35" s="124"/>
      <c r="F35" s="54">
        <v>111931.05</v>
      </c>
      <c r="G35" s="54">
        <v>111931.05</v>
      </c>
      <c r="H35" s="54">
        <v>0</v>
      </c>
      <c r="I35" s="54">
        <v>0</v>
      </c>
      <c r="J35" s="17" t="s">
        <v>461</v>
      </c>
      <c r="K35" s="17">
        <v>2023</v>
      </c>
      <c r="L35" s="17">
        <v>2024</v>
      </c>
      <c r="M35" s="17" t="s">
        <v>374</v>
      </c>
      <c r="N35" s="22"/>
    </row>
    <row r="36" spans="1:14" ht="15.75" x14ac:dyDescent="0.2">
      <c r="A36" s="18"/>
      <c r="B36" s="19"/>
      <c r="C36" s="36"/>
      <c r="D36" s="41"/>
      <c r="E36" s="19"/>
      <c r="F36" s="20">
        <f>SUM(F5:F35)</f>
        <v>10056747.860000001</v>
      </c>
      <c r="G36" s="20">
        <f>SUM(G5:G35)</f>
        <v>2798091.9099999997</v>
      </c>
      <c r="H36" s="20">
        <f>SUM(H5:H35)</f>
        <v>5185657.8699999992</v>
      </c>
      <c r="I36" s="20">
        <f>SUM(I5:I35)</f>
        <v>2072998.0799999998</v>
      </c>
      <c r="J36" s="18"/>
      <c r="K36" s="18"/>
      <c r="L36" s="18"/>
      <c r="M36" s="18"/>
      <c r="N36" s="18"/>
    </row>
  </sheetData>
  <autoFilter ref="B2:N36" xr:uid="{00000000-0009-0000-0000-000001000000}">
    <filterColumn colId="5" showButton="0"/>
    <filterColumn colId="6" showButton="0"/>
    <filterColumn colId="9" showButton="0"/>
  </autoFilter>
  <mergeCells count="12">
    <mergeCell ref="A1:N1"/>
    <mergeCell ref="K2:L3"/>
    <mergeCell ref="N2:N4"/>
    <mergeCell ref="M2:M4"/>
    <mergeCell ref="G2:I3"/>
    <mergeCell ref="J2:J4"/>
    <mergeCell ref="F2:F4"/>
    <mergeCell ref="D2:D4"/>
    <mergeCell ref="A2:A4"/>
    <mergeCell ref="B2:B4"/>
    <mergeCell ref="C2:C4"/>
    <mergeCell ref="E2:E4"/>
  </mergeCells>
  <phoneticPr fontId="25" type="noConversion"/>
  <pageMargins left="0.70866141732283472" right="0.70866141732283472" top="0.39370078740157483" bottom="0.39370078740157483" header="0.31496062992125984" footer="0.31496062992125984"/>
  <pageSetup paperSize="9" scale="72" fitToHeight="0" orientation="landscape" r:id="rId1"/>
  <rowBreaks count="2" manualBreakCount="2">
    <brk id="14" max="13" man="1"/>
    <brk id="2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3EDD-D3DA-4F56-9F0A-397AC0450DDE}">
  <sheetPr>
    <pageSetUpPr fitToPage="1"/>
  </sheetPr>
  <dimension ref="A1:O121"/>
  <sheetViews>
    <sheetView tabSelected="1" view="pageBreakPreview" topLeftCell="A100" zoomScale="90" zoomScaleNormal="90" zoomScaleSheetLayoutView="90" zoomScalePageLayoutView="80" workbookViewId="0">
      <selection activeCell="I118" sqref="I118"/>
    </sheetView>
  </sheetViews>
  <sheetFormatPr defaultColWidth="8.85546875" defaultRowHeight="15" x14ac:dyDescent="0.25"/>
  <cols>
    <col min="1" max="1" width="3.85546875" customWidth="1"/>
    <col min="2" max="2" width="18.140625" customWidth="1"/>
    <col min="3" max="3" width="11.5703125" customWidth="1"/>
    <col min="4" max="4" width="10" customWidth="1"/>
    <col min="5" max="5" width="10.42578125" customWidth="1"/>
    <col min="6" max="6" width="16.28515625" customWidth="1"/>
    <col min="7" max="7" width="17" customWidth="1"/>
    <col min="8" max="8" width="16.7109375" customWidth="1"/>
    <col min="9" max="9" width="15.28515625" customWidth="1"/>
    <col min="10" max="10" width="22.5703125" customWidth="1"/>
    <col min="11" max="11" width="9.5703125" customWidth="1"/>
    <col min="12" max="12" width="9.42578125" customWidth="1"/>
    <col min="13" max="13" width="11.28515625" customWidth="1"/>
    <col min="14" max="14" width="10" customWidth="1"/>
    <col min="15" max="15" width="23.5703125" customWidth="1"/>
  </cols>
  <sheetData>
    <row r="1" spans="1:15" ht="15.75" x14ac:dyDescent="0.25">
      <c r="A1" s="150" t="s">
        <v>87</v>
      </c>
      <c r="B1" s="151"/>
      <c r="C1" s="151"/>
      <c r="D1" s="151"/>
      <c r="E1" s="151"/>
      <c r="F1" s="151"/>
      <c r="G1" s="151"/>
      <c r="H1" s="151"/>
      <c r="I1" s="151"/>
      <c r="J1" s="151"/>
      <c r="K1" s="151"/>
      <c r="L1" s="151"/>
      <c r="M1" s="151"/>
      <c r="N1" s="152"/>
    </row>
    <row r="2" spans="1:15" x14ac:dyDescent="0.25">
      <c r="A2" s="148" t="s">
        <v>1</v>
      </c>
      <c r="B2" s="149" t="s">
        <v>0</v>
      </c>
      <c r="C2" s="145" t="s">
        <v>2</v>
      </c>
      <c r="D2" s="145" t="s">
        <v>32</v>
      </c>
      <c r="E2" s="148" t="s">
        <v>426</v>
      </c>
      <c r="F2" s="145" t="s">
        <v>137</v>
      </c>
      <c r="G2" s="145" t="s">
        <v>3</v>
      </c>
      <c r="H2" s="145"/>
      <c r="I2" s="145"/>
      <c r="J2" s="146" t="s">
        <v>56</v>
      </c>
      <c r="K2" s="145" t="s">
        <v>7</v>
      </c>
      <c r="L2" s="145"/>
      <c r="M2" s="146" t="s">
        <v>49</v>
      </c>
      <c r="N2" s="145" t="s">
        <v>9</v>
      </c>
    </row>
    <row r="3" spans="1:15" x14ac:dyDescent="0.25">
      <c r="A3" s="148"/>
      <c r="B3" s="149"/>
      <c r="C3" s="145"/>
      <c r="D3" s="145"/>
      <c r="E3" s="148"/>
      <c r="F3" s="145"/>
      <c r="G3" s="145"/>
      <c r="H3" s="145"/>
      <c r="I3" s="145"/>
      <c r="J3" s="146"/>
      <c r="K3" s="145"/>
      <c r="L3" s="145"/>
      <c r="M3" s="146"/>
      <c r="N3" s="145"/>
    </row>
    <row r="4" spans="1:15" ht="54.75" customHeight="1" x14ac:dyDescent="0.25">
      <c r="A4" s="148"/>
      <c r="B4" s="149"/>
      <c r="C4" s="145"/>
      <c r="D4" s="145"/>
      <c r="E4" s="148"/>
      <c r="F4" s="145"/>
      <c r="G4" s="52" t="s">
        <v>4</v>
      </c>
      <c r="H4" s="52" t="s">
        <v>5</v>
      </c>
      <c r="I4" s="52" t="s">
        <v>6</v>
      </c>
      <c r="J4" s="146"/>
      <c r="K4" s="53" t="s">
        <v>14</v>
      </c>
      <c r="L4" s="53" t="s">
        <v>8</v>
      </c>
      <c r="M4" s="146"/>
      <c r="N4" s="145"/>
    </row>
    <row r="5" spans="1:15" ht="67.5" x14ac:dyDescent="0.25">
      <c r="A5" s="78">
        <v>1</v>
      </c>
      <c r="B5" s="27" t="s">
        <v>16</v>
      </c>
      <c r="C5" s="16" t="s">
        <v>60</v>
      </c>
      <c r="D5" s="8" t="s">
        <v>24</v>
      </c>
      <c r="E5" s="4"/>
      <c r="F5" s="57">
        <v>300000</v>
      </c>
      <c r="G5" s="47">
        <f>F5*0.9</f>
        <v>270000</v>
      </c>
      <c r="H5" s="47">
        <f>F5-G5</f>
        <v>30000</v>
      </c>
      <c r="I5" s="47">
        <v>0</v>
      </c>
      <c r="J5" s="27" t="s">
        <v>171</v>
      </c>
      <c r="K5" s="14">
        <v>2023</v>
      </c>
      <c r="L5" s="14">
        <v>2024</v>
      </c>
      <c r="M5" s="29" t="s">
        <v>374</v>
      </c>
      <c r="N5" s="22" t="s">
        <v>104</v>
      </c>
    </row>
    <row r="6" spans="1:15" ht="38.25" x14ac:dyDescent="0.25">
      <c r="A6" s="78">
        <v>2</v>
      </c>
      <c r="B6" s="17" t="s">
        <v>363</v>
      </c>
      <c r="C6" s="16" t="s">
        <v>60</v>
      </c>
      <c r="D6" s="29" t="s">
        <v>24</v>
      </c>
      <c r="E6" s="60"/>
      <c r="F6" s="54">
        <v>500000</v>
      </c>
      <c r="G6" s="54">
        <v>500000</v>
      </c>
      <c r="H6" s="54">
        <v>0</v>
      </c>
      <c r="I6" s="54">
        <v>0</v>
      </c>
      <c r="J6" s="17" t="s">
        <v>180</v>
      </c>
      <c r="K6" s="17">
        <v>2023</v>
      </c>
      <c r="L6" s="17">
        <v>2024</v>
      </c>
      <c r="M6" s="29" t="s">
        <v>374</v>
      </c>
      <c r="N6" s="70"/>
    </row>
    <row r="7" spans="1:15" ht="51" x14ac:dyDescent="0.25">
      <c r="A7" s="78">
        <v>3</v>
      </c>
      <c r="B7" s="17" t="s">
        <v>18</v>
      </c>
      <c r="C7" s="16" t="s">
        <v>60</v>
      </c>
      <c r="D7" s="8" t="s">
        <v>24</v>
      </c>
      <c r="E7" s="60"/>
      <c r="F7" s="54">
        <v>450000</v>
      </c>
      <c r="G7" s="54">
        <v>450000</v>
      </c>
      <c r="H7" s="54">
        <v>0</v>
      </c>
      <c r="I7" s="54">
        <v>0</v>
      </c>
      <c r="J7" s="17" t="s">
        <v>42</v>
      </c>
      <c r="K7" s="17">
        <v>2022</v>
      </c>
      <c r="L7" s="17">
        <v>2024</v>
      </c>
      <c r="M7" s="29" t="s">
        <v>374</v>
      </c>
      <c r="N7" s="70"/>
      <c r="O7" s="11"/>
    </row>
    <row r="8" spans="1:15" ht="67.5" x14ac:dyDescent="0.25">
      <c r="A8" s="78">
        <v>4</v>
      </c>
      <c r="B8" s="17" t="s">
        <v>410</v>
      </c>
      <c r="C8" s="16" t="s">
        <v>60</v>
      </c>
      <c r="D8" s="8" t="s">
        <v>24</v>
      </c>
      <c r="E8" s="60"/>
      <c r="F8" s="54">
        <v>475584.34</v>
      </c>
      <c r="G8" s="54">
        <v>242548.02</v>
      </c>
      <c r="H8" s="54">
        <v>0</v>
      </c>
      <c r="I8" s="54">
        <v>233036.32</v>
      </c>
      <c r="J8" s="17" t="s">
        <v>411</v>
      </c>
      <c r="K8" s="17">
        <v>2023</v>
      </c>
      <c r="L8" s="17">
        <v>2024</v>
      </c>
      <c r="M8" s="29" t="s">
        <v>374</v>
      </c>
      <c r="N8" s="22" t="s">
        <v>104</v>
      </c>
      <c r="O8" s="11"/>
    </row>
    <row r="9" spans="1:15" ht="38.25" x14ac:dyDescent="0.25">
      <c r="A9" s="78">
        <v>5</v>
      </c>
      <c r="B9" s="38" t="s">
        <v>181</v>
      </c>
      <c r="C9" s="16" t="s">
        <v>60</v>
      </c>
      <c r="D9" s="27" t="s">
        <v>24</v>
      </c>
      <c r="E9" s="14"/>
      <c r="F9" s="54">
        <v>3245778.55</v>
      </c>
      <c r="G9" s="54">
        <f>F9-I9</f>
        <v>2167660.5499999998</v>
      </c>
      <c r="H9" s="54">
        <v>0</v>
      </c>
      <c r="I9" s="54">
        <v>1078118</v>
      </c>
      <c r="J9" s="3" t="s">
        <v>172</v>
      </c>
      <c r="K9" s="14">
        <v>2021</v>
      </c>
      <c r="L9" s="14">
        <v>2023</v>
      </c>
      <c r="M9" s="27" t="s">
        <v>374</v>
      </c>
      <c r="N9" s="22"/>
    </row>
    <row r="10" spans="1:15" s="45" customFormat="1" ht="67.5" x14ac:dyDescent="0.25">
      <c r="A10" s="78">
        <v>6</v>
      </c>
      <c r="B10" s="3" t="s">
        <v>173</v>
      </c>
      <c r="C10" s="16" t="s">
        <v>60</v>
      </c>
      <c r="D10" s="27" t="s">
        <v>24</v>
      </c>
      <c r="E10" s="14"/>
      <c r="F10" s="57">
        <v>2000000</v>
      </c>
      <c r="G10" s="54">
        <v>1000000</v>
      </c>
      <c r="H10" s="54">
        <v>0</v>
      </c>
      <c r="I10" s="57">
        <v>1000000</v>
      </c>
      <c r="J10" s="38" t="s">
        <v>174</v>
      </c>
      <c r="K10" s="14">
        <v>2024</v>
      </c>
      <c r="L10" s="14">
        <v>2024</v>
      </c>
      <c r="M10" s="29" t="s">
        <v>374</v>
      </c>
      <c r="N10" s="22" t="s">
        <v>104</v>
      </c>
    </row>
    <row r="11" spans="1:15" s="45" customFormat="1" ht="80.25" customHeight="1" x14ac:dyDescent="0.25">
      <c r="A11" s="62">
        <v>7</v>
      </c>
      <c r="B11" s="17" t="s">
        <v>436</v>
      </c>
      <c r="C11" s="16" t="s">
        <v>60</v>
      </c>
      <c r="D11" s="27" t="s">
        <v>24</v>
      </c>
      <c r="E11" s="17"/>
      <c r="F11" s="95">
        <v>1850594.63</v>
      </c>
      <c r="G11" s="95">
        <v>1850594.63</v>
      </c>
      <c r="H11" s="54">
        <v>0</v>
      </c>
      <c r="I11" s="54">
        <v>0</v>
      </c>
      <c r="J11" s="17" t="s">
        <v>435</v>
      </c>
      <c r="K11" s="17">
        <v>2023</v>
      </c>
      <c r="L11" s="17">
        <v>2024</v>
      </c>
      <c r="M11" s="27" t="s">
        <v>374</v>
      </c>
      <c r="N11" s="22" t="s">
        <v>438</v>
      </c>
    </row>
    <row r="12" spans="1:15" s="134" customFormat="1" ht="203.25" customHeight="1" x14ac:dyDescent="0.25">
      <c r="A12" s="158">
        <v>8</v>
      </c>
      <c r="B12" s="159" t="s">
        <v>480</v>
      </c>
      <c r="C12" s="160" t="s">
        <v>60</v>
      </c>
      <c r="D12" s="161" t="s">
        <v>24</v>
      </c>
      <c r="E12" s="159"/>
      <c r="F12" s="132">
        <v>3112629.33</v>
      </c>
      <c r="G12" s="132">
        <v>700341.6</v>
      </c>
      <c r="H12" s="132">
        <v>2285448.09</v>
      </c>
      <c r="I12" s="132">
        <v>126839.64</v>
      </c>
      <c r="J12" s="159" t="s">
        <v>481</v>
      </c>
      <c r="K12" s="159">
        <v>2024</v>
      </c>
      <c r="L12" s="159">
        <v>2026</v>
      </c>
      <c r="M12" s="161" t="s">
        <v>374</v>
      </c>
      <c r="N12" s="162" t="s">
        <v>104</v>
      </c>
    </row>
    <row r="13" spans="1:15" s="45" customFormat="1" ht="38.25" x14ac:dyDescent="0.25">
      <c r="A13" s="62">
        <v>9</v>
      </c>
      <c r="B13" s="17" t="s">
        <v>98</v>
      </c>
      <c r="C13" s="16" t="s">
        <v>60</v>
      </c>
      <c r="D13" s="27" t="s">
        <v>24</v>
      </c>
      <c r="E13" s="17"/>
      <c r="F13" s="54">
        <v>110000</v>
      </c>
      <c r="G13" s="54">
        <v>110000</v>
      </c>
      <c r="H13" s="54">
        <v>0</v>
      </c>
      <c r="I13" s="54">
        <v>0</v>
      </c>
      <c r="J13" s="17" t="s">
        <v>235</v>
      </c>
      <c r="K13" s="17">
        <v>2024</v>
      </c>
      <c r="L13" s="17">
        <v>2024</v>
      </c>
      <c r="M13" s="27" t="s">
        <v>374</v>
      </c>
      <c r="N13" s="22"/>
    </row>
    <row r="14" spans="1:15" s="45" customFormat="1" ht="109.5" customHeight="1" x14ac:dyDescent="0.25">
      <c r="A14" s="62">
        <v>10</v>
      </c>
      <c r="B14" s="17" t="s">
        <v>414</v>
      </c>
      <c r="C14" s="16" t="s">
        <v>60</v>
      </c>
      <c r="D14" s="27" t="s">
        <v>24</v>
      </c>
      <c r="E14" s="17"/>
      <c r="F14" s="57">
        <v>300000</v>
      </c>
      <c r="G14" s="57">
        <v>45000</v>
      </c>
      <c r="H14" s="57">
        <v>255000</v>
      </c>
      <c r="I14" s="54">
        <v>0</v>
      </c>
      <c r="J14" s="17" t="s">
        <v>427</v>
      </c>
      <c r="K14" s="17">
        <v>2023</v>
      </c>
      <c r="L14" s="17">
        <v>2024</v>
      </c>
      <c r="M14" s="27" t="s">
        <v>374</v>
      </c>
      <c r="N14" s="22" t="s">
        <v>104</v>
      </c>
    </row>
    <row r="15" spans="1:15" s="45" customFormat="1" ht="89.25" x14ac:dyDescent="0.25">
      <c r="A15" s="62">
        <v>11</v>
      </c>
      <c r="B15" s="17" t="s">
        <v>454</v>
      </c>
      <c r="C15" s="16" t="s">
        <v>60</v>
      </c>
      <c r="D15" s="27" t="s">
        <v>24</v>
      </c>
      <c r="E15" s="17"/>
      <c r="F15" s="54">
        <v>114824.49</v>
      </c>
      <c r="G15" s="54">
        <v>114824.49</v>
      </c>
      <c r="H15" s="54">
        <v>0</v>
      </c>
      <c r="I15" s="54">
        <v>0</v>
      </c>
      <c r="J15" s="17" t="s">
        <v>455</v>
      </c>
      <c r="K15" s="17">
        <v>2022</v>
      </c>
      <c r="L15" s="17">
        <v>2023</v>
      </c>
      <c r="M15" s="27" t="s">
        <v>374</v>
      </c>
      <c r="N15" s="22"/>
    </row>
    <row r="16" spans="1:15" s="45" customFormat="1" ht="67.5" x14ac:dyDescent="0.25">
      <c r="A16" s="78">
        <v>12</v>
      </c>
      <c r="B16" s="17" t="s">
        <v>307</v>
      </c>
      <c r="C16" s="16" t="s">
        <v>60</v>
      </c>
      <c r="D16" s="27" t="s">
        <v>24</v>
      </c>
      <c r="E16" s="17"/>
      <c r="F16" s="54">
        <v>155000</v>
      </c>
      <c r="G16" s="54">
        <f t="shared" ref="G16:G26" si="0">F16*0.15</f>
        <v>23250</v>
      </c>
      <c r="H16" s="54">
        <f t="shared" ref="H16:H26" si="1">F16-G16</f>
        <v>131750</v>
      </c>
      <c r="I16" s="54">
        <v>0</v>
      </c>
      <c r="J16" s="17" t="s">
        <v>308</v>
      </c>
      <c r="K16" s="17">
        <v>2023</v>
      </c>
      <c r="L16" s="17">
        <v>2024</v>
      </c>
      <c r="M16" s="29" t="s">
        <v>374</v>
      </c>
      <c r="N16" s="22" t="s">
        <v>104</v>
      </c>
    </row>
    <row r="17" spans="1:15" s="90" customFormat="1" ht="67.5" x14ac:dyDescent="0.25">
      <c r="A17" s="78">
        <v>13</v>
      </c>
      <c r="B17" s="27" t="s">
        <v>388</v>
      </c>
      <c r="C17" s="16" t="s">
        <v>60</v>
      </c>
      <c r="D17" s="27" t="s">
        <v>24</v>
      </c>
      <c r="E17" s="27"/>
      <c r="F17" s="85">
        <v>210000</v>
      </c>
      <c r="G17" s="54">
        <f t="shared" si="0"/>
        <v>31500</v>
      </c>
      <c r="H17" s="85">
        <f t="shared" si="1"/>
        <v>178500</v>
      </c>
      <c r="I17" s="54">
        <v>0</v>
      </c>
      <c r="J17" s="27" t="s">
        <v>404</v>
      </c>
      <c r="K17" s="27">
        <v>2024</v>
      </c>
      <c r="L17" s="27">
        <v>2024</v>
      </c>
      <c r="M17" s="27" t="s">
        <v>374</v>
      </c>
      <c r="N17" s="22" t="s">
        <v>104</v>
      </c>
    </row>
    <row r="18" spans="1:15" s="90" customFormat="1" ht="67.5" x14ac:dyDescent="0.25">
      <c r="A18" s="78">
        <v>14</v>
      </c>
      <c r="B18" s="27" t="s">
        <v>389</v>
      </c>
      <c r="C18" s="16" t="s">
        <v>60</v>
      </c>
      <c r="D18" s="27" t="s">
        <v>24</v>
      </c>
      <c r="E18" s="27"/>
      <c r="F18" s="85">
        <v>270000</v>
      </c>
      <c r="G18" s="54">
        <f t="shared" si="0"/>
        <v>40500</v>
      </c>
      <c r="H18" s="85">
        <f t="shared" si="1"/>
        <v>229500</v>
      </c>
      <c r="I18" s="54">
        <v>0</v>
      </c>
      <c r="J18" s="27" t="s">
        <v>406</v>
      </c>
      <c r="K18" s="27">
        <v>2024</v>
      </c>
      <c r="L18" s="27">
        <v>2024</v>
      </c>
      <c r="M18" s="27" t="s">
        <v>374</v>
      </c>
      <c r="N18" s="22" t="s">
        <v>104</v>
      </c>
    </row>
    <row r="19" spans="1:15" s="90" customFormat="1" ht="67.5" x14ac:dyDescent="0.25">
      <c r="A19" s="78">
        <v>15</v>
      </c>
      <c r="B19" s="27" t="s">
        <v>403</v>
      </c>
      <c r="C19" s="16" t="s">
        <v>60</v>
      </c>
      <c r="D19" s="27" t="s">
        <v>24</v>
      </c>
      <c r="E19" s="27"/>
      <c r="F19" s="85">
        <v>170000</v>
      </c>
      <c r="G19" s="54">
        <f t="shared" si="0"/>
        <v>25500</v>
      </c>
      <c r="H19" s="85">
        <f t="shared" si="1"/>
        <v>144500</v>
      </c>
      <c r="I19" s="54">
        <v>0</v>
      </c>
      <c r="J19" s="27" t="s">
        <v>405</v>
      </c>
      <c r="K19" s="27">
        <v>2024</v>
      </c>
      <c r="L19" s="27">
        <v>2024</v>
      </c>
      <c r="M19" s="27" t="s">
        <v>374</v>
      </c>
      <c r="N19" s="22" t="s">
        <v>104</v>
      </c>
    </row>
    <row r="20" spans="1:15" s="90" customFormat="1" ht="67.5" x14ac:dyDescent="0.25">
      <c r="A20" s="78">
        <v>16</v>
      </c>
      <c r="B20" s="27" t="s">
        <v>324</v>
      </c>
      <c r="C20" s="16" t="s">
        <v>60</v>
      </c>
      <c r="D20" s="27" t="s">
        <v>24</v>
      </c>
      <c r="E20" s="27"/>
      <c r="F20" s="85">
        <v>202000</v>
      </c>
      <c r="G20" s="54">
        <f t="shared" si="0"/>
        <v>30300</v>
      </c>
      <c r="H20" s="85">
        <f t="shared" si="1"/>
        <v>171700</v>
      </c>
      <c r="I20" s="54">
        <v>0</v>
      </c>
      <c r="J20" s="27" t="s">
        <v>325</v>
      </c>
      <c r="K20" s="27">
        <v>2023</v>
      </c>
      <c r="L20" s="27">
        <v>2024</v>
      </c>
      <c r="M20" s="29" t="s">
        <v>374</v>
      </c>
      <c r="N20" s="22" t="s">
        <v>104</v>
      </c>
    </row>
    <row r="21" spans="1:15" s="90" customFormat="1" ht="67.5" x14ac:dyDescent="0.25">
      <c r="A21" s="78">
        <v>17</v>
      </c>
      <c r="B21" s="27" t="s">
        <v>326</v>
      </c>
      <c r="C21" s="16" t="s">
        <v>60</v>
      </c>
      <c r="D21" s="27" t="s">
        <v>24</v>
      </c>
      <c r="E21" s="27"/>
      <c r="F21" s="85">
        <v>106400</v>
      </c>
      <c r="G21" s="54">
        <f t="shared" si="0"/>
        <v>15960</v>
      </c>
      <c r="H21" s="85">
        <f t="shared" si="1"/>
        <v>90440</v>
      </c>
      <c r="I21" s="54">
        <v>0</v>
      </c>
      <c r="J21" s="27" t="s">
        <v>327</v>
      </c>
      <c r="K21" s="27">
        <v>2023</v>
      </c>
      <c r="L21" s="27">
        <v>2024</v>
      </c>
      <c r="M21" s="29" t="s">
        <v>374</v>
      </c>
      <c r="N21" s="22" t="s">
        <v>104</v>
      </c>
    </row>
    <row r="22" spans="1:15" s="90" customFormat="1" ht="76.5" x14ac:dyDescent="0.25">
      <c r="A22" s="78">
        <v>18</v>
      </c>
      <c r="B22" s="27" t="s">
        <v>328</v>
      </c>
      <c r="C22" s="16" t="s">
        <v>60</v>
      </c>
      <c r="D22" s="27" t="s">
        <v>24</v>
      </c>
      <c r="E22" s="27"/>
      <c r="F22" s="85">
        <v>136680</v>
      </c>
      <c r="G22" s="54">
        <f t="shared" si="0"/>
        <v>20502</v>
      </c>
      <c r="H22" s="85">
        <f t="shared" si="1"/>
        <v>116178</v>
      </c>
      <c r="I22" s="54">
        <v>0</v>
      </c>
      <c r="J22" s="27" t="s">
        <v>339</v>
      </c>
      <c r="K22" s="27">
        <v>2023</v>
      </c>
      <c r="L22" s="27">
        <v>2024</v>
      </c>
      <c r="M22" s="29" t="s">
        <v>374</v>
      </c>
      <c r="N22" s="22" t="s">
        <v>104</v>
      </c>
    </row>
    <row r="23" spans="1:15" ht="67.5" x14ac:dyDescent="0.25">
      <c r="A23" s="78">
        <v>19</v>
      </c>
      <c r="B23" s="17" t="s">
        <v>303</v>
      </c>
      <c r="C23" s="16" t="s">
        <v>60</v>
      </c>
      <c r="D23" s="27" t="s">
        <v>24</v>
      </c>
      <c r="E23" s="17"/>
      <c r="F23" s="55">
        <v>146000</v>
      </c>
      <c r="G23" s="54">
        <f t="shared" si="0"/>
        <v>21900</v>
      </c>
      <c r="H23" s="85">
        <f t="shared" si="1"/>
        <v>124100</v>
      </c>
      <c r="I23" s="54">
        <v>0</v>
      </c>
      <c r="J23" s="17" t="s">
        <v>306</v>
      </c>
      <c r="K23" s="97">
        <v>2023</v>
      </c>
      <c r="L23" s="17">
        <v>2024</v>
      </c>
      <c r="M23" s="29" t="s">
        <v>374</v>
      </c>
      <c r="N23" s="22" t="s">
        <v>104</v>
      </c>
    </row>
    <row r="24" spans="1:15" ht="67.5" x14ac:dyDescent="0.25">
      <c r="A24" s="78">
        <v>20</v>
      </c>
      <c r="B24" s="17" t="s">
        <v>304</v>
      </c>
      <c r="C24" s="16" t="s">
        <v>60</v>
      </c>
      <c r="D24" s="27" t="s">
        <v>24</v>
      </c>
      <c r="E24" s="17"/>
      <c r="F24" s="55">
        <v>60000</v>
      </c>
      <c r="G24" s="54">
        <f t="shared" si="0"/>
        <v>9000</v>
      </c>
      <c r="H24" s="85">
        <f t="shared" si="1"/>
        <v>51000</v>
      </c>
      <c r="I24" s="54">
        <v>0</v>
      </c>
      <c r="J24" s="17" t="s">
        <v>305</v>
      </c>
      <c r="K24" s="97">
        <v>2023</v>
      </c>
      <c r="L24" s="17">
        <v>2024</v>
      </c>
      <c r="M24" s="29" t="s">
        <v>374</v>
      </c>
      <c r="N24" s="22" t="s">
        <v>104</v>
      </c>
    </row>
    <row r="25" spans="1:15" ht="67.5" x14ac:dyDescent="0.25">
      <c r="A25" s="78">
        <v>21</v>
      </c>
      <c r="B25" s="17" t="s">
        <v>237</v>
      </c>
      <c r="C25" s="16" t="s">
        <v>60</v>
      </c>
      <c r="D25" s="27" t="s">
        <v>24</v>
      </c>
      <c r="E25" s="17"/>
      <c r="F25" s="54">
        <v>157000</v>
      </c>
      <c r="G25" s="54">
        <f t="shared" si="0"/>
        <v>23550</v>
      </c>
      <c r="H25" s="85">
        <f t="shared" si="1"/>
        <v>133450</v>
      </c>
      <c r="I25" s="54">
        <v>0</v>
      </c>
      <c r="J25" s="17" t="s">
        <v>258</v>
      </c>
      <c r="K25" s="17">
        <v>2023</v>
      </c>
      <c r="L25" s="17">
        <v>2024</v>
      </c>
      <c r="M25" s="29" t="s">
        <v>374</v>
      </c>
      <c r="N25" s="22" t="s">
        <v>104</v>
      </c>
    </row>
    <row r="26" spans="1:15" ht="67.5" x14ac:dyDescent="0.25">
      <c r="A26" s="78">
        <v>22</v>
      </c>
      <c r="B26" s="17" t="s">
        <v>238</v>
      </c>
      <c r="C26" s="16" t="s">
        <v>60</v>
      </c>
      <c r="D26" s="27" t="s">
        <v>24</v>
      </c>
      <c r="E26" s="61"/>
      <c r="F26" s="55">
        <v>150000</v>
      </c>
      <c r="G26" s="54">
        <f t="shared" si="0"/>
        <v>22500</v>
      </c>
      <c r="H26" s="85">
        <f t="shared" si="1"/>
        <v>127500</v>
      </c>
      <c r="I26" s="48">
        <v>0</v>
      </c>
      <c r="J26" s="17" t="s">
        <v>259</v>
      </c>
      <c r="K26" s="97">
        <v>2023</v>
      </c>
      <c r="L26" s="97">
        <v>2024</v>
      </c>
      <c r="M26" s="29" t="s">
        <v>374</v>
      </c>
      <c r="N26" s="22" t="s">
        <v>104</v>
      </c>
      <c r="O26" s="45"/>
    </row>
    <row r="27" spans="1:15" s="90" customFormat="1" ht="51" x14ac:dyDescent="0.25">
      <c r="A27" s="62">
        <v>23</v>
      </c>
      <c r="B27" s="17" t="s">
        <v>434</v>
      </c>
      <c r="C27" s="16" t="s">
        <v>60</v>
      </c>
      <c r="D27" s="27" t="s">
        <v>24</v>
      </c>
      <c r="E27" s="27"/>
      <c r="F27" s="54">
        <v>56132.98</v>
      </c>
      <c r="G27" s="54">
        <v>56132.98</v>
      </c>
      <c r="H27" s="54">
        <v>0</v>
      </c>
      <c r="I27" s="54">
        <v>0</v>
      </c>
      <c r="J27" s="27" t="s">
        <v>424</v>
      </c>
      <c r="K27" s="27">
        <v>2022</v>
      </c>
      <c r="L27" s="27">
        <v>2023</v>
      </c>
      <c r="M27" s="27" t="s">
        <v>374</v>
      </c>
      <c r="N27" s="22"/>
    </row>
    <row r="28" spans="1:15" s="90" customFormat="1" ht="67.5" x14ac:dyDescent="0.25">
      <c r="A28" s="78">
        <v>24</v>
      </c>
      <c r="B28" s="27" t="s">
        <v>353</v>
      </c>
      <c r="C28" s="16" t="s">
        <v>60</v>
      </c>
      <c r="D28" s="27" t="s">
        <v>24</v>
      </c>
      <c r="E28" s="27"/>
      <c r="F28" s="85">
        <v>92800</v>
      </c>
      <c r="G28" s="54">
        <f t="shared" ref="G28:G35" si="2">F28*0.15</f>
        <v>13920</v>
      </c>
      <c r="H28" s="85">
        <f t="shared" ref="H28:H35" si="3">F28-G28</f>
        <v>78880</v>
      </c>
      <c r="I28" s="54">
        <v>0</v>
      </c>
      <c r="J28" s="27" t="s">
        <v>354</v>
      </c>
      <c r="K28" s="27">
        <v>2023</v>
      </c>
      <c r="L28" s="27">
        <v>2024</v>
      </c>
      <c r="M28" s="29" t="s">
        <v>374</v>
      </c>
      <c r="N28" s="22" t="s">
        <v>104</v>
      </c>
    </row>
    <row r="29" spans="1:15" s="90" customFormat="1" ht="67.5" x14ac:dyDescent="0.25">
      <c r="A29" s="78">
        <v>25</v>
      </c>
      <c r="B29" s="27" t="s">
        <v>310</v>
      </c>
      <c r="C29" s="16" t="s">
        <v>60</v>
      </c>
      <c r="D29" s="27" t="s">
        <v>24</v>
      </c>
      <c r="E29" s="27"/>
      <c r="F29" s="85">
        <v>50000</v>
      </c>
      <c r="G29" s="54">
        <f t="shared" si="2"/>
        <v>7500</v>
      </c>
      <c r="H29" s="85">
        <f t="shared" si="3"/>
        <v>42500</v>
      </c>
      <c r="I29" s="54">
        <v>0</v>
      </c>
      <c r="J29" s="27" t="s">
        <v>312</v>
      </c>
      <c r="K29" s="27">
        <v>2023</v>
      </c>
      <c r="L29" s="27">
        <v>2024</v>
      </c>
      <c r="M29" s="29" t="s">
        <v>374</v>
      </c>
      <c r="N29" s="22" t="s">
        <v>104</v>
      </c>
    </row>
    <row r="30" spans="1:15" s="90" customFormat="1" ht="67.5" x14ac:dyDescent="0.25">
      <c r="A30" s="78">
        <v>26</v>
      </c>
      <c r="B30" s="27" t="s">
        <v>311</v>
      </c>
      <c r="C30" s="16" t="s">
        <v>60</v>
      </c>
      <c r="D30" s="27" t="s">
        <v>24</v>
      </c>
      <c r="E30" s="27"/>
      <c r="F30" s="85">
        <v>60000</v>
      </c>
      <c r="G30" s="54">
        <f t="shared" si="2"/>
        <v>9000</v>
      </c>
      <c r="H30" s="85">
        <f t="shared" si="3"/>
        <v>51000</v>
      </c>
      <c r="I30" s="54">
        <v>0</v>
      </c>
      <c r="J30" s="27" t="s">
        <v>313</v>
      </c>
      <c r="K30" s="27">
        <v>2023</v>
      </c>
      <c r="L30" s="27">
        <v>2024</v>
      </c>
      <c r="M30" s="29" t="s">
        <v>374</v>
      </c>
      <c r="N30" s="22" t="s">
        <v>104</v>
      </c>
    </row>
    <row r="31" spans="1:15" s="90" customFormat="1" ht="67.5" x14ac:dyDescent="0.25">
      <c r="A31" s="78">
        <v>27</v>
      </c>
      <c r="B31" s="27" t="s">
        <v>314</v>
      </c>
      <c r="C31" s="16" t="s">
        <v>60</v>
      </c>
      <c r="D31" s="27" t="s">
        <v>24</v>
      </c>
      <c r="E31" s="27"/>
      <c r="F31" s="85">
        <v>75000</v>
      </c>
      <c r="G31" s="54">
        <f t="shared" si="2"/>
        <v>11250</v>
      </c>
      <c r="H31" s="85">
        <f t="shared" si="3"/>
        <v>63750</v>
      </c>
      <c r="I31" s="54">
        <v>0</v>
      </c>
      <c r="J31" s="27" t="s">
        <v>315</v>
      </c>
      <c r="K31" s="27">
        <v>2023</v>
      </c>
      <c r="L31" s="27">
        <v>2024</v>
      </c>
      <c r="M31" s="29" t="s">
        <v>374</v>
      </c>
      <c r="N31" s="22" t="s">
        <v>104</v>
      </c>
    </row>
    <row r="32" spans="1:15" ht="76.5" x14ac:dyDescent="0.25">
      <c r="A32" s="78">
        <v>28</v>
      </c>
      <c r="B32" s="17" t="s">
        <v>309</v>
      </c>
      <c r="C32" s="16" t="s">
        <v>60</v>
      </c>
      <c r="D32" s="27" t="s">
        <v>24</v>
      </c>
      <c r="E32" s="17"/>
      <c r="F32" s="54">
        <v>120000</v>
      </c>
      <c r="G32" s="54">
        <f t="shared" si="2"/>
        <v>18000</v>
      </c>
      <c r="H32" s="85">
        <f t="shared" si="3"/>
        <v>102000</v>
      </c>
      <c r="I32" s="54">
        <v>0</v>
      </c>
      <c r="J32" s="27" t="s">
        <v>286</v>
      </c>
      <c r="K32" s="17">
        <v>2023</v>
      </c>
      <c r="L32" s="17">
        <v>2024</v>
      </c>
      <c r="M32" s="29" t="s">
        <v>374</v>
      </c>
      <c r="N32" s="22" t="s">
        <v>104</v>
      </c>
    </row>
    <row r="33" spans="1:14" s="90" customFormat="1" ht="67.5" x14ac:dyDescent="0.25">
      <c r="A33" s="78">
        <v>29</v>
      </c>
      <c r="B33" s="27" t="s">
        <v>329</v>
      </c>
      <c r="C33" s="16" t="s">
        <v>60</v>
      </c>
      <c r="D33" s="27" t="s">
        <v>24</v>
      </c>
      <c r="E33" s="27"/>
      <c r="F33" s="85">
        <v>114400</v>
      </c>
      <c r="G33" s="54">
        <f t="shared" si="2"/>
        <v>17160</v>
      </c>
      <c r="H33" s="85">
        <f t="shared" si="3"/>
        <v>97240</v>
      </c>
      <c r="I33" s="54">
        <v>0</v>
      </c>
      <c r="J33" s="27" t="s">
        <v>330</v>
      </c>
      <c r="K33" s="27">
        <v>2023</v>
      </c>
      <c r="L33" s="27">
        <v>2024</v>
      </c>
      <c r="M33" s="29" t="s">
        <v>374</v>
      </c>
      <c r="N33" s="22" t="s">
        <v>104</v>
      </c>
    </row>
    <row r="34" spans="1:14" s="90" customFormat="1" ht="76.5" x14ac:dyDescent="0.25">
      <c r="A34" s="78">
        <v>30</v>
      </c>
      <c r="B34" s="7" t="s">
        <v>260</v>
      </c>
      <c r="C34" s="16" t="s">
        <v>60</v>
      </c>
      <c r="D34" s="27" t="s">
        <v>24</v>
      </c>
      <c r="E34" s="27"/>
      <c r="F34" s="85">
        <v>250000</v>
      </c>
      <c r="G34" s="54">
        <f t="shared" si="2"/>
        <v>37500</v>
      </c>
      <c r="H34" s="85">
        <f t="shared" si="3"/>
        <v>212500</v>
      </c>
      <c r="I34" s="54">
        <v>0</v>
      </c>
      <c r="J34" s="17" t="s">
        <v>261</v>
      </c>
      <c r="K34" s="27">
        <v>2022</v>
      </c>
      <c r="L34" s="27">
        <v>2023</v>
      </c>
      <c r="M34" s="27" t="s">
        <v>374</v>
      </c>
      <c r="N34" s="22" t="s">
        <v>104</v>
      </c>
    </row>
    <row r="35" spans="1:14" s="90" customFormat="1" ht="67.5" x14ac:dyDescent="0.25">
      <c r="A35" s="78">
        <v>31</v>
      </c>
      <c r="B35" s="7" t="s">
        <v>262</v>
      </c>
      <c r="C35" s="16" t="s">
        <v>60</v>
      </c>
      <c r="D35" s="27" t="s">
        <v>24</v>
      </c>
      <c r="E35" s="27"/>
      <c r="F35" s="85">
        <v>224000</v>
      </c>
      <c r="G35" s="54">
        <f t="shared" si="2"/>
        <v>33600</v>
      </c>
      <c r="H35" s="85">
        <f t="shared" si="3"/>
        <v>190400</v>
      </c>
      <c r="I35" s="54">
        <v>0</v>
      </c>
      <c r="J35" s="3" t="s">
        <v>340</v>
      </c>
      <c r="K35" s="17">
        <v>2023</v>
      </c>
      <c r="L35" s="27">
        <v>2024</v>
      </c>
      <c r="M35" s="27" t="s">
        <v>374</v>
      </c>
      <c r="N35" s="22" t="s">
        <v>104</v>
      </c>
    </row>
    <row r="36" spans="1:14" s="90" customFormat="1" ht="51" x14ac:dyDescent="0.25">
      <c r="A36" s="62">
        <v>32</v>
      </c>
      <c r="B36" s="7" t="s">
        <v>433</v>
      </c>
      <c r="C36" s="16" t="s">
        <v>60</v>
      </c>
      <c r="D36" s="27" t="s">
        <v>24</v>
      </c>
      <c r="E36" s="27"/>
      <c r="F36" s="85">
        <v>53936.160000000003</v>
      </c>
      <c r="G36" s="85">
        <v>53936.160000000003</v>
      </c>
      <c r="H36" s="54">
        <v>0</v>
      </c>
      <c r="I36" s="54">
        <v>0</v>
      </c>
      <c r="J36" s="27" t="s">
        <v>425</v>
      </c>
      <c r="K36" s="27">
        <v>2023</v>
      </c>
      <c r="L36" s="27">
        <v>2023</v>
      </c>
      <c r="M36" s="27" t="s">
        <v>374</v>
      </c>
      <c r="N36" s="22"/>
    </row>
    <row r="37" spans="1:14" s="90" customFormat="1" ht="67.5" x14ac:dyDescent="0.25">
      <c r="A37" s="78">
        <v>33</v>
      </c>
      <c r="B37" s="7" t="s">
        <v>394</v>
      </c>
      <c r="C37" s="16" t="s">
        <v>60</v>
      </c>
      <c r="D37" s="27" t="s">
        <v>24</v>
      </c>
      <c r="E37" s="27"/>
      <c r="F37" s="85">
        <v>147000</v>
      </c>
      <c r="G37" s="54">
        <f t="shared" ref="G37:G59" si="4">F37*0.15</f>
        <v>22050</v>
      </c>
      <c r="H37" s="85">
        <f t="shared" ref="H37:H59" si="5">F37-G37</f>
        <v>124950</v>
      </c>
      <c r="I37" s="54">
        <v>0</v>
      </c>
      <c r="J37" s="3" t="s">
        <v>395</v>
      </c>
      <c r="K37" s="27">
        <v>2024</v>
      </c>
      <c r="L37" s="27">
        <v>2024</v>
      </c>
      <c r="M37" s="27" t="s">
        <v>374</v>
      </c>
      <c r="N37" s="22" t="s">
        <v>104</v>
      </c>
    </row>
    <row r="38" spans="1:14" s="90" customFormat="1" ht="67.5" x14ac:dyDescent="0.25">
      <c r="A38" s="78">
        <v>34</v>
      </c>
      <c r="B38" s="7" t="s">
        <v>396</v>
      </c>
      <c r="C38" s="16" t="s">
        <v>60</v>
      </c>
      <c r="D38" s="27" t="s">
        <v>24</v>
      </c>
      <c r="E38" s="27"/>
      <c r="F38" s="85">
        <v>492000</v>
      </c>
      <c r="G38" s="54">
        <f t="shared" si="4"/>
        <v>73800</v>
      </c>
      <c r="H38" s="85">
        <f t="shared" si="5"/>
        <v>418200</v>
      </c>
      <c r="I38" s="54">
        <v>0</v>
      </c>
      <c r="J38" s="3" t="s">
        <v>397</v>
      </c>
      <c r="K38" s="27">
        <v>2024</v>
      </c>
      <c r="L38" s="27">
        <v>2024</v>
      </c>
      <c r="M38" s="27" t="s">
        <v>374</v>
      </c>
      <c r="N38" s="22" t="s">
        <v>104</v>
      </c>
    </row>
    <row r="39" spans="1:14" s="90" customFormat="1" ht="67.5" x14ac:dyDescent="0.25">
      <c r="A39" s="78">
        <v>35</v>
      </c>
      <c r="B39" s="3" t="s">
        <v>239</v>
      </c>
      <c r="C39" s="16" t="s">
        <v>60</v>
      </c>
      <c r="D39" s="27" t="s">
        <v>24</v>
      </c>
      <c r="E39" s="27"/>
      <c r="F39" s="85">
        <v>118000</v>
      </c>
      <c r="G39" s="54">
        <f t="shared" si="4"/>
        <v>17700</v>
      </c>
      <c r="H39" s="85">
        <f t="shared" si="5"/>
        <v>100300</v>
      </c>
      <c r="I39" s="54">
        <v>0</v>
      </c>
      <c r="J39" s="3" t="s">
        <v>263</v>
      </c>
      <c r="K39" s="17">
        <v>2024</v>
      </c>
      <c r="L39" s="17">
        <v>2024</v>
      </c>
      <c r="M39" s="29" t="s">
        <v>374</v>
      </c>
      <c r="N39" s="22" t="s">
        <v>104</v>
      </c>
    </row>
    <row r="40" spans="1:14" s="90" customFormat="1" ht="67.5" x14ac:dyDescent="0.25">
      <c r="A40" s="78">
        <v>36</v>
      </c>
      <c r="B40" s="3" t="s">
        <v>331</v>
      </c>
      <c r="C40" s="16" t="s">
        <v>60</v>
      </c>
      <c r="D40" s="27" t="s">
        <v>24</v>
      </c>
      <c r="E40" s="27"/>
      <c r="F40" s="85">
        <v>114000</v>
      </c>
      <c r="G40" s="54">
        <f t="shared" si="4"/>
        <v>17100</v>
      </c>
      <c r="H40" s="85">
        <f t="shared" si="5"/>
        <v>96900</v>
      </c>
      <c r="I40" s="54">
        <v>0</v>
      </c>
      <c r="J40" s="3" t="s">
        <v>333</v>
      </c>
      <c r="K40" s="17">
        <v>2023</v>
      </c>
      <c r="L40" s="17">
        <v>2024</v>
      </c>
      <c r="M40" s="29" t="s">
        <v>374</v>
      </c>
      <c r="N40" s="22" t="s">
        <v>104</v>
      </c>
    </row>
    <row r="41" spans="1:14" s="90" customFormat="1" ht="67.5" x14ac:dyDescent="0.25">
      <c r="A41" s="78">
        <v>37</v>
      </c>
      <c r="B41" s="3" t="s">
        <v>332</v>
      </c>
      <c r="C41" s="16" t="s">
        <v>60</v>
      </c>
      <c r="D41" s="27" t="s">
        <v>24</v>
      </c>
      <c r="E41" s="27"/>
      <c r="F41" s="85">
        <v>116800</v>
      </c>
      <c r="G41" s="54">
        <f t="shared" si="4"/>
        <v>17520</v>
      </c>
      <c r="H41" s="85">
        <f t="shared" si="5"/>
        <v>99280</v>
      </c>
      <c r="I41" s="54">
        <v>0</v>
      </c>
      <c r="J41" s="3" t="s">
        <v>334</v>
      </c>
      <c r="K41" s="17">
        <v>2023</v>
      </c>
      <c r="L41" s="17">
        <v>2024</v>
      </c>
      <c r="M41" s="29" t="s">
        <v>374</v>
      </c>
      <c r="N41" s="22" t="s">
        <v>104</v>
      </c>
    </row>
    <row r="42" spans="1:14" s="90" customFormat="1" ht="67.5" x14ac:dyDescent="0.25">
      <c r="A42" s="78">
        <v>38</v>
      </c>
      <c r="B42" s="3" t="s">
        <v>343</v>
      </c>
      <c r="C42" s="16" t="s">
        <v>60</v>
      </c>
      <c r="D42" s="27" t="s">
        <v>24</v>
      </c>
      <c r="E42" s="27"/>
      <c r="F42" s="85">
        <v>72000</v>
      </c>
      <c r="G42" s="54">
        <f t="shared" si="4"/>
        <v>10800</v>
      </c>
      <c r="H42" s="85">
        <f t="shared" si="5"/>
        <v>61200</v>
      </c>
      <c r="I42" s="54">
        <v>0</v>
      </c>
      <c r="J42" s="3" t="s">
        <v>344</v>
      </c>
      <c r="K42" s="17">
        <v>2023</v>
      </c>
      <c r="L42" s="17">
        <v>2024</v>
      </c>
      <c r="M42" s="29" t="s">
        <v>374</v>
      </c>
      <c r="N42" s="22" t="s">
        <v>104</v>
      </c>
    </row>
    <row r="43" spans="1:14" s="90" customFormat="1" ht="67.5" x14ac:dyDescent="0.25">
      <c r="A43" s="78">
        <v>39</v>
      </c>
      <c r="B43" s="3" t="s">
        <v>341</v>
      </c>
      <c r="C43" s="16" t="s">
        <v>60</v>
      </c>
      <c r="D43" s="27" t="s">
        <v>24</v>
      </c>
      <c r="E43" s="27"/>
      <c r="F43" s="85">
        <v>60000</v>
      </c>
      <c r="G43" s="54">
        <f t="shared" si="4"/>
        <v>9000</v>
      </c>
      <c r="H43" s="85">
        <f t="shared" si="5"/>
        <v>51000</v>
      </c>
      <c r="I43" s="54">
        <v>0</v>
      </c>
      <c r="J43" s="3" t="s">
        <v>342</v>
      </c>
      <c r="K43" s="17">
        <v>2023</v>
      </c>
      <c r="L43" s="17">
        <v>2024</v>
      </c>
      <c r="M43" s="29" t="s">
        <v>374</v>
      </c>
      <c r="N43" s="22" t="s">
        <v>104</v>
      </c>
    </row>
    <row r="44" spans="1:14" s="90" customFormat="1" ht="67.5" x14ac:dyDescent="0.25">
      <c r="A44" s="78">
        <v>40</v>
      </c>
      <c r="B44" s="3" t="s">
        <v>387</v>
      </c>
      <c r="C44" s="16" t="s">
        <v>60</v>
      </c>
      <c r="D44" s="27" t="s">
        <v>24</v>
      </c>
      <c r="E44" s="27"/>
      <c r="F44" s="85">
        <v>200000</v>
      </c>
      <c r="G44" s="54">
        <f t="shared" si="4"/>
        <v>30000</v>
      </c>
      <c r="H44" s="85">
        <f t="shared" si="5"/>
        <v>170000</v>
      </c>
      <c r="I44" s="54">
        <v>0</v>
      </c>
      <c r="J44" s="3" t="s">
        <v>402</v>
      </c>
      <c r="K44" s="17">
        <v>2024</v>
      </c>
      <c r="L44" s="17">
        <v>2024</v>
      </c>
      <c r="M44" s="27" t="s">
        <v>374</v>
      </c>
      <c r="N44" s="22" t="s">
        <v>104</v>
      </c>
    </row>
    <row r="45" spans="1:14" s="90" customFormat="1" ht="67.5" x14ac:dyDescent="0.25">
      <c r="A45" s="78">
        <v>41</v>
      </c>
      <c r="B45" s="3" t="s">
        <v>345</v>
      </c>
      <c r="C45" s="16" t="s">
        <v>60</v>
      </c>
      <c r="D45" s="27" t="s">
        <v>24</v>
      </c>
      <c r="E45" s="27"/>
      <c r="F45" s="85">
        <v>59400</v>
      </c>
      <c r="G45" s="54">
        <f t="shared" si="4"/>
        <v>8910</v>
      </c>
      <c r="H45" s="85">
        <f t="shared" si="5"/>
        <v>50490</v>
      </c>
      <c r="I45" s="54">
        <v>0</v>
      </c>
      <c r="J45" s="3" t="s">
        <v>347</v>
      </c>
      <c r="K45" s="17">
        <v>2023</v>
      </c>
      <c r="L45" s="17">
        <v>2024</v>
      </c>
      <c r="M45" s="29" t="s">
        <v>374</v>
      </c>
      <c r="N45" s="22" t="s">
        <v>104</v>
      </c>
    </row>
    <row r="46" spans="1:14" s="90" customFormat="1" ht="67.5" x14ac:dyDescent="0.25">
      <c r="A46" s="78">
        <v>42</v>
      </c>
      <c r="B46" s="3" t="s">
        <v>346</v>
      </c>
      <c r="C46" s="16" t="s">
        <v>60</v>
      </c>
      <c r="D46" s="27" t="s">
        <v>24</v>
      </c>
      <c r="E46" s="27"/>
      <c r="F46" s="85">
        <v>81600</v>
      </c>
      <c r="G46" s="54">
        <f t="shared" si="4"/>
        <v>12240</v>
      </c>
      <c r="H46" s="85">
        <f t="shared" si="5"/>
        <v>69360</v>
      </c>
      <c r="I46" s="54">
        <v>0</v>
      </c>
      <c r="J46" s="3" t="s">
        <v>348</v>
      </c>
      <c r="K46" s="17">
        <v>2023</v>
      </c>
      <c r="L46" s="17">
        <v>2024</v>
      </c>
      <c r="M46" s="29" t="s">
        <v>374</v>
      </c>
      <c r="N46" s="22" t="s">
        <v>104</v>
      </c>
    </row>
    <row r="47" spans="1:14" s="90" customFormat="1" ht="67.5" x14ac:dyDescent="0.25">
      <c r="A47" s="78">
        <v>43</v>
      </c>
      <c r="B47" s="3" t="s">
        <v>240</v>
      </c>
      <c r="C47" s="16" t="s">
        <v>60</v>
      </c>
      <c r="D47" s="27" t="s">
        <v>24</v>
      </c>
      <c r="E47" s="27"/>
      <c r="F47" s="85">
        <v>92800</v>
      </c>
      <c r="G47" s="54">
        <f t="shared" si="4"/>
        <v>13920</v>
      </c>
      <c r="H47" s="85">
        <f t="shared" si="5"/>
        <v>78880</v>
      </c>
      <c r="I47" s="54">
        <v>0</v>
      </c>
      <c r="J47" s="27" t="s">
        <v>232</v>
      </c>
      <c r="K47" s="17">
        <v>2023</v>
      </c>
      <c r="L47" s="17">
        <v>2024</v>
      </c>
      <c r="M47" s="29" t="s">
        <v>374</v>
      </c>
      <c r="N47" s="22" t="s">
        <v>104</v>
      </c>
    </row>
    <row r="48" spans="1:14" s="90" customFormat="1" ht="67.5" x14ac:dyDescent="0.25">
      <c r="A48" s="78">
        <v>44</v>
      </c>
      <c r="B48" s="3" t="s">
        <v>335</v>
      </c>
      <c r="C48" s="16" t="s">
        <v>60</v>
      </c>
      <c r="D48" s="27" t="s">
        <v>24</v>
      </c>
      <c r="E48" s="27"/>
      <c r="F48" s="85">
        <v>52800</v>
      </c>
      <c r="G48" s="54">
        <f t="shared" si="4"/>
        <v>7920</v>
      </c>
      <c r="H48" s="85">
        <f t="shared" si="5"/>
        <v>44880</v>
      </c>
      <c r="I48" s="54">
        <v>0</v>
      </c>
      <c r="J48" s="27" t="s">
        <v>336</v>
      </c>
      <c r="K48" s="17">
        <v>2023</v>
      </c>
      <c r="L48" s="17">
        <v>2024</v>
      </c>
      <c r="M48" s="29" t="s">
        <v>374</v>
      </c>
      <c r="N48" s="22" t="s">
        <v>104</v>
      </c>
    </row>
    <row r="49" spans="1:14" s="90" customFormat="1" ht="67.5" x14ac:dyDescent="0.25">
      <c r="A49" s="78">
        <v>45</v>
      </c>
      <c r="B49" s="3" t="s">
        <v>337</v>
      </c>
      <c r="C49" s="16" t="s">
        <v>60</v>
      </c>
      <c r="D49" s="27" t="s">
        <v>24</v>
      </c>
      <c r="E49" s="27"/>
      <c r="F49" s="85">
        <v>63600</v>
      </c>
      <c r="G49" s="54">
        <f t="shared" si="4"/>
        <v>9540</v>
      </c>
      <c r="H49" s="85">
        <f t="shared" si="5"/>
        <v>54060</v>
      </c>
      <c r="I49" s="54">
        <v>0</v>
      </c>
      <c r="J49" s="27" t="s">
        <v>338</v>
      </c>
      <c r="K49" s="17">
        <v>2023</v>
      </c>
      <c r="L49" s="17">
        <v>2024</v>
      </c>
      <c r="M49" s="29" t="s">
        <v>374</v>
      </c>
      <c r="N49" s="22" t="s">
        <v>104</v>
      </c>
    </row>
    <row r="50" spans="1:14" s="90" customFormat="1" ht="76.5" x14ac:dyDescent="0.25">
      <c r="A50" s="78">
        <v>46</v>
      </c>
      <c r="B50" s="3" t="s">
        <v>264</v>
      </c>
      <c r="C50" s="16" t="s">
        <v>60</v>
      </c>
      <c r="D50" s="27" t="s">
        <v>24</v>
      </c>
      <c r="E50" s="27"/>
      <c r="F50" s="85">
        <v>70000</v>
      </c>
      <c r="G50" s="54">
        <f t="shared" si="4"/>
        <v>10500</v>
      </c>
      <c r="H50" s="85">
        <f t="shared" si="5"/>
        <v>59500</v>
      </c>
      <c r="I50" s="54">
        <v>0</v>
      </c>
      <c r="J50" s="27" t="s">
        <v>355</v>
      </c>
      <c r="K50" s="17">
        <v>2023</v>
      </c>
      <c r="L50" s="17">
        <v>2024</v>
      </c>
      <c r="M50" s="29" t="s">
        <v>374</v>
      </c>
      <c r="N50" s="22" t="s">
        <v>104</v>
      </c>
    </row>
    <row r="51" spans="1:14" s="90" customFormat="1" ht="67.5" x14ac:dyDescent="0.25">
      <c r="A51" s="78">
        <v>47</v>
      </c>
      <c r="B51" s="3" t="s">
        <v>265</v>
      </c>
      <c r="C51" s="16" t="s">
        <v>60</v>
      </c>
      <c r="D51" s="27" t="s">
        <v>24</v>
      </c>
      <c r="E51" s="27"/>
      <c r="F51" s="85">
        <v>70000</v>
      </c>
      <c r="G51" s="54">
        <f t="shared" si="4"/>
        <v>10500</v>
      </c>
      <c r="H51" s="85">
        <f t="shared" si="5"/>
        <v>59500</v>
      </c>
      <c r="I51" s="54">
        <v>0</v>
      </c>
      <c r="J51" s="27" t="s">
        <v>355</v>
      </c>
      <c r="K51" s="17">
        <v>2023</v>
      </c>
      <c r="L51" s="17">
        <v>2024</v>
      </c>
      <c r="M51" s="29" t="s">
        <v>374</v>
      </c>
      <c r="N51" s="22" t="s">
        <v>104</v>
      </c>
    </row>
    <row r="52" spans="1:14" ht="67.5" x14ac:dyDescent="0.25">
      <c r="A52" s="78">
        <v>48</v>
      </c>
      <c r="B52" s="17" t="s">
        <v>236</v>
      </c>
      <c r="C52" s="16" t="s">
        <v>60</v>
      </c>
      <c r="D52" s="27" t="s">
        <v>24</v>
      </c>
      <c r="E52" s="60"/>
      <c r="F52" s="54">
        <v>190000</v>
      </c>
      <c r="G52" s="54">
        <f t="shared" si="4"/>
        <v>28500</v>
      </c>
      <c r="H52" s="85">
        <f t="shared" si="5"/>
        <v>161500</v>
      </c>
      <c r="I52" s="54">
        <v>0</v>
      </c>
      <c r="J52" s="17" t="s">
        <v>257</v>
      </c>
      <c r="K52" s="17">
        <v>2023</v>
      </c>
      <c r="L52" s="17">
        <v>2024</v>
      </c>
      <c r="M52" s="29" t="s">
        <v>374</v>
      </c>
      <c r="N52" s="22" t="s">
        <v>104</v>
      </c>
    </row>
    <row r="53" spans="1:14" ht="67.5" x14ac:dyDescent="0.25">
      <c r="A53" s="78">
        <v>49</v>
      </c>
      <c r="B53" s="17" t="s">
        <v>356</v>
      </c>
      <c r="C53" s="16" t="s">
        <v>60</v>
      </c>
      <c r="D53" s="27" t="s">
        <v>24</v>
      </c>
      <c r="E53" s="17"/>
      <c r="F53" s="54">
        <v>50000</v>
      </c>
      <c r="G53" s="54">
        <f t="shared" si="4"/>
        <v>7500</v>
      </c>
      <c r="H53" s="85">
        <f t="shared" si="5"/>
        <v>42500</v>
      </c>
      <c r="I53" s="54">
        <v>0</v>
      </c>
      <c r="J53" s="17" t="s">
        <v>357</v>
      </c>
      <c r="K53" s="17">
        <v>2023</v>
      </c>
      <c r="L53" s="17">
        <v>2024</v>
      </c>
      <c r="M53" s="29" t="s">
        <v>374</v>
      </c>
      <c r="N53" s="22" t="s">
        <v>104</v>
      </c>
    </row>
    <row r="54" spans="1:14" s="90" customFormat="1" ht="67.5" x14ac:dyDescent="0.25">
      <c r="A54" s="78">
        <v>50</v>
      </c>
      <c r="B54" s="7" t="s">
        <v>291</v>
      </c>
      <c r="C54" s="16" t="s">
        <v>60</v>
      </c>
      <c r="D54" s="17" t="s">
        <v>24</v>
      </c>
      <c r="E54" s="17"/>
      <c r="F54" s="103">
        <v>300000</v>
      </c>
      <c r="G54" s="54">
        <f t="shared" si="4"/>
        <v>45000</v>
      </c>
      <c r="H54" s="85">
        <f t="shared" si="5"/>
        <v>255000</v>
      </c>
      <c r="I54" s="54">
        <v>0</v>
      </c>
      <c r="J54" s="17" t="s">
        <v>292</v>
      </c>
      <c r="K54" s="17">
        <v>2023</v>
      </c>
      <c r="L54" s="17">
        <v>2024</v>
      </c>
      <c r="M54" s="29" t="s">
        <v>374</v>
      </c>
      <c r="N54" s="22" t="s">
        <v>104</v>
      </c>
    </row>
    <row r="55" spans="1:14" s="90" customFormat="1" ht="67.5" x14ac:dyDescent="0.25">
      <c r="A55" s="78">
        <v>51</v>
      </c>
      <c r="B55" s="7" t="s">
        <v>390</v>
      </c>
      <c r="C55" s="16" t="s">
        <v>60</v>
      </c>
      <c r="D55" s="17" t="s">
        <v>24</v>
      </c>
      <c r="E55" s="17"/>
      <c r="F55" s="103">
        <v>120000</v>
      </c>
      <c r="G55" s="54">
        <f t="shared" si="4"/>
        <v>18000</v>
      </c>
      <c r="H55" s="85">
        <f t="shared" si="5"/>
        <v>102000</v>
      </c>
      <c r="I55" s="54">
        <v>0</v>
      </c>
      <c r="J55" s="17" t="s">
        <v>293</v>
      </c>
      <c r="K55" s="17">
        <v>2023</v>
      </c>
      <c r="L55" s="17">
        <v>2024</v>
      </c>
      <c r="M55" s="29" t="s">
        <v>374</v>
      </c>
      <c r="N55" s="22" t="s">
        <v>104</v>
      </c>
    </row>
    <row r="56" spans="1:14" s="90" customFormat="1" ht="67.5" x14ac:dyDescent="0.25">
      <c r="A56" s="78">
        <v>52</v>
      </c>
      <c r="B56" s="7" t="s">
        <v>391</v>
      </c>
      <c r="C56" s="16" t="s">
        <v>60</v>
      </c>
      <c r="D56" s="17" t="s">
        <v>24</v>
      </c>
      <c r="E56" s="17"/>
      <c r="F56" s="103">
        <v>200000</v>
      </c>
      <c r="G56" s="54">
        <f t="shared" si="4"/>
        <v>30000</v>
      </c>
      <c r="H56" s="85">
        <f t="shared" si="5"/>
        <v>170000</v>
      </c>
      <c r="I56" s="54">
        <v>0</v>
      </c>
      <c r="J56" s="17" t="s">
        <v>294</v>
      </c>
      <c r="K56" s="17">
        <v>2023</v>
      </c>
      <c r="L56" s="17">
        <v>2024</v>
      </c>
      <c r="M56" s="29" t="s">
        <v>374</v>
      </c>
      <c r="N56" s="22" t="s">
        <v>104</v>
      </c>
    </row>
    <row r="57" spans="1:14" s="90" customFormat="1" ht="67.5" x14ac:dyDescent="0.25">
      <c r="A57" s="78">
        <v>53</v>
      </c>
      <c r="B57" s="7" t="s">
        <v>392</v>
      </c>
      <c r="C57" s="16" t="s">
        <v>60</v>
      </c>
      <c r="D57" s="17" t="s">
        <v>24</v>
      </c>
      <c r="E57" s="17"/>
      <c r="F57" s="103">
        <v>200000</v>
      </c>
      <c r="G57" s="54">
        <f t="shared" si="4"/>
        <v>30000</v>
      </c>
      <c r="H57" s="85">
        <f t="shared" si="5"/>
        <v>170000</v>
      </c>
      <c r="I57" s="54">
        <v>0</v>
      </c>
      <c r="J57" s="17" t="s">
        <v>393</v>
      </c>
      <c r="K57" s="17">
        <v>2024</v>
      </c>
      <c r="L57" s="17">
        <v>2024</v>
      </c>
      <c r="M57" s="27" t="s">
        <v>374</v>
      </c>
      <c r="N57" s="22" t="s">
        <v>104</v>
      </c>
    </row>
    <row r="58" spans="1:14" s="90" customFormat="1" ht="67.5" x14ac:dyDescent="0.25">
      <c r="A58" s="78">
        <v>54</v>
      </c>
      <c r="B58" s="3" t="s">
        <v>208</v>
      </c>
      <c r="C58" s="16" t="s">
        <v>60</v>
      </c>
      <c r="D58" s="27" t="s">
        <v>24</v>
      </c>
      <c r="E58" s="27"/>
      <c r="F58" s="85">
        <v>120000</v>
      </c>
      <c r="G58" s="54">
        <f t="shared" si="4"/>
        <v>18000</v>
      </c>
      <c r="H58" s="85">
        <f t="shared" si="5"/>
        <v>102000</v>
      </c>
      <c r="I58" s="54">
        <v>0</v>
      </c>
      <c r="J58" s="3" t="s">
        <v>349</v>
      </c>
      <c r="K58" s="17">
        <v>2023</v>
      </c>
      <c r="L58" s="17">
        <v>2024</v>
      </c>
      <c r="M58" s="29" t="s">
        <v>374</v>
      </c>
      <c r="N58" s="22" t="s">
        <v>104</v>
      </c>
    </row>
    <row r="59" spans="1:14" s="90" customFormat="1" ht="67.5" x14ac:dyDescent="0.25">
      <c r="A59" s="78">
        <v>55</v>
      </c>
      <c r="B59" s="3" t="s">
        <v>350</v>
      </c>
      <c r="C59" s="16" t="s">
        <v>60</v>
      </c>
      <c r="D59" s="27" t="s">
        <v>24</v>
      </c>
      <c r="E59" s="27"/>
      <c r="F59" s="85">
        <v>208800</v>
      </c>
      <c r="G59" s="54">
        <f t="shared" si="4"/>
        <v>31320</v>
      </c>
      <c r="H59" s="85">
        <f t="shared" si="5"/>
        <v>177480</v>
      </c>
      <c r="I59" s="54">
        <v>0</v>
      </c>
      <c r="J59" s="3" t="s">
        <v>351</v>
      </c>
      <c r="K59" s="17">
        <v>2023</v>
      </c>
      <c r="L59" s="17">
        <v>2024</v>
      </c>
      <c r="M59" s="29" t="s">
        <v>374</v>
      </c>
      <c r="N59" s="22" t="s">
        <v>104</v>
      </c>
    </row>
    <row r="60" spans="1:14" s="90" customFormat="1" ht="67.5" x14ac:dyDescent="0.25">
      <c r="A60" s="78">
        <v>56</v>
      </c>
      <c r="B60" s="3" t="s">
        <v>352</v>
      </c>
      <c r="C60" s="16" t="s">
        <v>60</v>
      </c>
      <c r="D60" s="27" t="s">
        <v>24</v>
      </c>
      <c r="E60" s="27"/>
      <c r="F60" s="85">
        <v>327647.31</v>
      </c>
      <c r="G60" s="54">
        <v>61333.82</v>
      </c>
      <c r="H60" s="85">
        <v>255068.05</v>
      </c>
      <c r="I60" s="54">
        <v>11245.44</v>
      </c>
      <c r="J60" s="3" t="s">
        <v>412</v>
      </c>
      <c r="K60" s="17">
        <v>2023</v>
      </c>
      <c r="L60" s="17">
        <v>2023</v>
      </c>
      <c r="M60" s="29" t="s">
        <v>374</v>
      </c>
      <c r="N60" s="22" t="s">
        <v>104</v>
      </c>
    </row>
    <row r="61" spans="1:14" s="90" customFormat="1" ht="67.5" x14ac:dyDescent="0.25">
      <c r="A61" s="78">
        <v>57</v>
      </c>
      <c r="B61" s="3" t="s">
        <v>316</v>
      </c>
      <c r="C61" s="16" t="s">
        <v>60</v>
      </c>
      <c r="D61" s="27" t="s">
        <v>24</v>
      </c>
      <c r="E61" s="27"/>
      <c r="F61" s="85">
        <v>65000</v>
      </c>
      <c r="G61" s="54">
        <f t="shared" ref="G61:G66" si="6">F61*0.15</f>
        <v>9750</v>
      </c>
      <c r="H61" s="85">
        <f t="shared" ref="H61:H66" si="7">F61-G61</f>
        <v>55250</v>
      </c>
      <c r="I61" s="54">
        <v>0</v>
      </c>
      <c r="J61" s="3" t="s">
        <v>317</v>
      </c>
      <c r="K61" s="17">
        <v>2023</v>
      </c>
      <c r="L61" s="17">
        <v>2024</v>
      </c>
      <c r="M61" s="29" t="s">
        <v>374</v>
      </c>
      <c r="N61" s="22" t="s">
        <v>104</v>
      </c>
    </row>
    <row r="62" spans="1:14" s="90" customFormat="1" ht="67.5" x14ac:dyDescent="0.25">
      <c r="A62" s="78">
        <v>58</v>
      </c>
      <c r="B62" s="3" t="s">
        <v>318</v>
      </c>
      <c r="C62" s="16" t="s">
        <v>60</v>
      </c>
      <c r="D62" s="27" t="s">
        <v>24</v>
      </c>
      <c r="E62" s="27"/>
      <c r="F62" s="85">
        <v>64000</v>
      </c>
      <c r="G62" s="54">
        <f t="shared" si="6"/>
        <v>9600</v>
      </c>
      <c r="H62" s="85">
        <f t="shared" si="7"/>
        <v>54400</v>
      </c>
      <c r="I62" s="54">
        <v>0</v>
      </c>
      <c r="J62" s="3" t="s">
        <v>319</v>
      </c>
      <c r="K62" s="17">
        <v>2023</v>
      </c>
      <c r="L62" s="17">
        <v>2024</v>
      </c>
      <c r="M62" s="29" t="s">
        <v>374</v>
      </c>
      <c r="N62" s="22" t="s">
        <v>104</v>
      </c>
    </row>
    <row r="63" spans="1:14" s="90" customFormat="1" ht="67.5" x14ac:dyDescent="0.25">
      <c r="A63" s="78">
        <v>59</v>
      </c>
      <c r="B63" s="3" t="s">
        <v>320</v>
      </c>
      <c r="C63" s="16" t="s">
        <v>60</v>
      </c>
      <c r="D63" s="27" t="s">
        <v>24</v>
      </c>
      <c r="E63" s="27"/>
      <c r="F63" s="85">
        <v>75000</v>
      </c>
      <c r="G63" s="54">
        <f t="shared" si="6"/>
        <v>11250</v>
      </c>
      <c r="H63" s="85">
        <f t="shared" si="7"/>
        <v>63750</v>
      </c>
      <c r="I63" s="54">
        <v>0</v>
      </c>
      <c r="J63" s="3" t="s">
        <v>322</v>
      </c>
      <c r="K63" s="17">
        <v>2023</v>
      </c>
      <c r="L63" s="17">
        <v>2024</v>
      </c>
      <c r="M63" s="29" t="s">
        <v>374</v>
      </c>
      <c r="N63" s="22" t="s">
        <v>104</v>
      </c>
    </row>
    <row r="64" spans="1:14" s="90" customFormat="1" ht="67.5" x14ac:dyDescent="0.25">
      <c r="A64" s="78">
        <v>60</v>
      </c>
      <c r="B64" s="3" t="s">
        <v>321</v>
      </c>
      <c r="C64" s="16" t="s">
        <v>60</v>
      </c>
      <c r="D64" s="27" t="s">
        <v>24</v>
      </c>
      <c r="E64" s="27"/>
      <c r="F64" s="85">
        <v>145000</v>
      </c>
      <c r="G64" s="54">
        <f t="shared" si="6"/>
        <v>21750</v>
      </c>
      <c r="H64" s="85">
        <f t="shared" si="7"/>
        <v>123250</v>
      </c>
      <c r="I64" s="54">
        <v>0</v>
      </c>
      <c r="J64" s="3" t="s">
        <v>323</v>
      </c>
      <c r="K64" s="17">
        <v>2023</v>
      </c>
      <c r="L64" s="17">
        <v>2024</v>
      </c>
      <c r="M64" s="29" t="s">
        <v>374</v>
      </c>
      <c r="N64" s="22" t="s">
        <v>104</v>
      </c>
    </row>
    <row r="65" spans="1:14" s="90" customFormat="1" ht="67.5" x14ac:dyDescent="0.25">
      <c r="A65" s="78">
        <v>61</v>
      </c>
      <c r="B65" s="3" t="s">
        <v>398</v>
      </c>
      <c r="C65" s="16" t="s">
        <v>60</v>
      </c>
      <c r="D65" s="27" t="s">
        <v>24</v>
      </c>
      <c r="E65" s="27"/>
      <c r="F65" s="85">
        <v>65000</v>
      </c>
      <c r="G65" s="54">
        <f t="shared" si="6"/>
        <v>9750</v>
      </c>
      <c r="H65" s="85">
        <f t="shared" si="7"/>
        <v>55250</v>
      </c>
      <c r="I65" s="54">
        <v>0</v>
      </c>
      <c r="J65" s="3" t="s">
        <v>399</v>
      </c>
      <c r="K65" s="17">
        <v>2024</v>
      </c>
      <c r="L65" s="17">
        <v>2024</v>
      </c>
      <c r="M65" s="27" t="s">
        <v>374</v>
      </c>
      <c r="N65" s="22" t="s">
        <v>104</v>
      </c>
    </row>
    <row r="66" spans="1:14" s="90" customFormat="1" ht="67.5" x14ac:dyDescent="0.25">
      <c r="A66" s="78">
        <v>62</v>
      </c>
      <c r="B66" s="3" t="s">
        <v>400</v>
      </c>
      <c r="C66" s="16" t="s">
        <v>60</v>
      </c>
      <c r="D66" s="27" t="s">
        <v>24</v>
      </c>
      <c r="E66" s="27"/>
      <c r="F66" s="85">
        <v>80000</v>
      </c>
      <c r="G66" s="54">
        <f t="shared" si="6"/>
        <v>12000</v>
      </c>
      <c r="H66" s="85">
        <f t="shared" si="7"/>
        <v>68000</v>
      </c>
      <c r="I66" s="54">
        <v>0</v>
      </c>
      <c r="J66" s="3" t="s">
        <v>401</v>
      </c>
      <c r="K66" s="17">
        <v>2024</v>
      </c>
      <c r="L66" s="17">
        <v>2024</v>
      </c>
      <c r="M66" s="27" t="s">
        <v>374</v>
      </c>
      <c r="N66" s="22" t="s">
        <v>104</v>
      </c>
    </row>
    <row r="67" spans="1:14" s="45" customFormat="1" ht="51" x14ac:dyDescent="0.25">
      <c r="A67" s="78">
        <v>63</v>
      </c>
      <c r="B67" s="17" t="s">
        <v>241</v>
      </c>
      <c r="C67" s="16" t="s">
        <v>60</v>
      </c>
      <c r="D67" s="27" t="s">
        <v>24</v>
      </c>
      <c r="E67" s="17"/>
      <c r="F67" s="54">
        <v>75000</v>
      </c>
      <c r="G67" s="47">
        <v>75000</v>
      </c>
      <c r="H67" s="54">
        <v>0</v>
      </c>
      <c r="I67" s="54">
        <v>0</v>
      </c>
      <c r="J67" s="17" t="s">
        <v>113</v>
      </c>
      <c r="K67" s="17">
        <v>2023</v>
      </c>
      <c r="L67" s="17">
        <v>2024</v>
      </c>
      <c r="M67" s="29" t="s">
        <v>374</v>
      </c>
      <c r="N67" s="22"/>
    </row>
    <row r="68" spans="1:14" s="45" customFormat="1" ht="327" customHeight="1" x14ac:dyDescent="0.25">
      <c r="A68" s="78">
        <v>64</v>
      </c>
      <c r="B68" s="17" t="s">
        <v>432</v>
      </c>
      <c r="C68" s="16" t="s">
        <v>60</v>
      </c>
      <c r="D68" s="27" t="s">
        <v>24</v>
      </c>
      <c r="E68" s="17"/>
      <c r="F68" s="54">
        <v>1350119.17</v>
      </c>
      <c r="G68" s="115">
        <f>F68</f>
        <v>1350119.17</v>
      </c>
      <c r="H68" s="54">
        <v>0</v>
      </c>
      <c r="I68" s="54">
        <v>0</v>
      </c>
      <c r="J68" s="17" t="s">
        <v>431</v>
      </c>
      <c r="K68" s="17">
        <v>2021</v>
      </c>
      <c r="L68" s="17">
        <v>2023</v>
      </c>
      <c r="M68" s="27" t="s">
        <v>374</v>
      </c>
      <c r="N68" s="22"/>
    </row>
    <row r="69" spans="1:14" ht="153" x14ac:dyDescent="0.25">
      <c r="A69" s="78">
        <v>65</v>
      </c>
      <c r="B69" s="60" t="s">
        <v>91</v>
      </c>
      <c r="C69" s="104" t="s">
        <v>60</v>
      </c>
      <c r="D69" s="68" t="s">
        <v>24</v>
      </c>
      <c r="E69" s="15"/>
      <c r="F69" s="50">
        <v>1165000</v>
      </c>
      <c r="G69" s="50">
        <v>174750</v>
      </c>
      <c r="H69" s="50">
        <v>990250</v>
      </c>
      <c r="I69" s="50">
        <v>0</v>
      </c>
      <c r="J69" s="60" t="s">
        <v>89</v>
      </c>
      <c r="K69" s="4">
        <v>2023</v>
      </c>
      <c r="L69" s="4">
        <v>2024</v>
      </c>
      <c r="M69" s="29" t="s">
        <v>374</v>
      </c>
      <c r="N69" s="22" t="s">
        <v>104</v>
      </c>
    </row>
    <row r="70" spans="1:14" ht="153" x14ac:dyDescent="0.25">
      <c r="A70" s="78">
        <v>66</v>
      </c>
      <c r="B70" s="60" t="s">
        <v>92</v>
      </c>
      <c r="C70" s="104" t="s">
        <v>60</v>
      </c>
      <c r="D70" s="68" t="s">
        <v>24</v>
      </c>
      <c r="E70" s="15"/>
      <c r="F70" s="50">
        <v>301360</v>
      </c>
      <c r="G70" s="50">
        <v>45204</v>
      </c>
      <c r="H70" s="50">
        <v>256156</v>
      </c>
      <c r="I70" s="50">
        <v>0</v>
      </c>
      <c r="J70" s="60" t="s">
        <v>88</v>
      </c>
      <c r="K70" s="4">
        <v>2023</v>
      </c>
      <c r="L70" s="4">
        <v>2024</v>
      </c>
      <c r="M70" s="29" t="s">
        <v>374</v>
      </c>
      <c r="N70" s="22" t="s">
        <v>104</v>
      </c>
    </row>
    <row r="71" spans="1:14" s="45" customFormat="1" ht="127.5" x14ac:dyDescent="0.25">
      <c r="A71" s="62">
        <v>67</v>
      </c>
      <c r="B71" s="17" t="s">
        <v>13</v>
      </c>
      <c r="C71" s="104" t="s">
        <v>60</v>
      </c>
      <c r="D71" s="68" t="s">
        <v>24</v>
      </c>
      <c r="E71" s="3"/>
      <c r="F71" s="47">
        <v>430000</v>
      </c>
      <c r="G71" s="47">
        <v>64500</v>
      </c>
      <c r="H71" s="47">
        <v>365500</v>
      </c>
      <c r="I71" s="47">
        <v>0</v>
      </c>
      <c r="J71" s="17" t="s">
        <v>95</v>
      </c>
      <c r="K71" s="14">
        <v>2023</v>
      </c>
      <c r="L71" s="14">
        <v>2024</v>
      </c>
      <c r="M71" s="27" t="s">
        <v>374</v>
      </c>
      <c r="N71" s="22" t="s">
        <v>104</v>
      </c>
    </row>
    <row r="72" spans="1:14" s="45" customFormat="1" ht="67.5" x14ac:dyDescent="0.25">
      <c r="A72" s="78">
        <v>68</v>
      </c>
      <c r="B72" s="17" t="s">
        <v>109</v>
      </c>
      <c r="C72" s="104" t="s">
        <v>60</v>
      </c>
      <c r="D72" s="68" t="s">
        <v>24</v>
      </c>
      <c r="E72" s="3"/>
      <c r="F72" s="47">
        <v>2500000</v>
      </c>
      <c r="G72" s="47">
        <f>F72*0.15</f>
        <v>375000</v>
      </c>
      <c r="H72" s="47">
        <f>F72-G72</f>
        <v>2125000</v>
      </c>
      <c r="I72" s="47">
        <v>0</v>
      </c>
      <c r="J72" s="17" t="s">
        <v>110</v>
      </c>
      <c r="K72" s="14">
        <v>2023</v>
      </c>
      <c r="L72" s="14">
        <v>2024</v>
      </c>
      <c r="M72" s="17" t="s">
        <v>41</v>
      </c>
      <c r="N72" s="22" t="s">
        <v>104</v>
      </c>
    </row>
    <row r="73" spans="1:14" s="63" customFormat="1" ht="103.5" customHeight="1" x14ac:dyDescent="0.2">
      <c r="A73" s="78">
        <v>69</v>
      </c>
      <c r="B73" s="107" t="s">
        <v>122</v>
      </c>
      <c r="C73" s="59" t="s">
        <v>60</v>
      </c>
      <c r="D73" s="108" t="s">
        <v>24</v>
      </c>
      <c r="E73" s="109" t="s">
        <v>129</v>
      </c>
      <c r="F73" s="110">
        <v>1000000</v>
      </c>
      <c r="G73" s="111">
        <v>150000</v>
      </c>
      <c r="H73" s="111">
        <v>850000</v>
      </c>
      <c r="I73" s="111">
        <v>0</v>
      </c>
      <c r="J73" s="107" t="s">
        <v>123</v>
      </c>
      <c r="K73" s="61">
        <v>2023</v>
      </c>
      <c r="L73" s="61">
        <v>2024</v>
      </c>
      <c r="M73" s="60" t="s">
        <v>382</v>
      </c>
      <c r="N73" s="22" t="s">
        <v>104</v>
      </c>
    </row>
    <row r="74" spans="1:14" s="90" customFormat="1" ht="38.25" x14ac:dyDescent="0.25">
      <c r="A74" s="78">
        <v>70</v>
      </c>
      <c r="B74" s="27" t="s">
        <v>177</v>
      </c>
      <c r="C74" s="59" t="s">
        <v>60</v>
      </c>
      <c r="D74" s="27" t="s">
        <v>26</v>
      </c>
      <c r="E74" s="27"/>
      <c r="F74" s="85">
        <v>150000</v>
      </c>
      <c r="G74" s="85">
        <v>150000</v>
      </c>
      <c r="H74" s="81">
        <v>0</v>
      </c>
      <c r="I74" s="54">
        <v>0</v>
      </c>
      <c r="J74" s="27" t="s">
        <v>191</v>
      </c>
      <c r="K74" s="27">
        <v>2023</v>
      </c>
      <c r="L74" s="27">
        <v>2024</v>
      </c>
      <c r="M74" s="27" t="s">
        <v>374</v>
      </c>
      <c r="N74" s="27"/>
    </row>
    <row r="75" spans="1:14" s="90" customFormat="1" ht="89.25" x14ac:dyDescent="0.25">
      <c r="A75" s="78">
        <v>71</v>
      </c>
      <c r="B75" s="27" t="s">
        <v>413</v>
      </c>
      <c r="C75" s="44" t="s">
        <v>60</v>
      </c>
      <c r="D75" s="27" t="s">
        <v>26</v>
      </c>
      <c r="E75" s="27"/>
      <c r="F75" s="85">
        <v>3000000</v>
      </c>
      <c r="G75" s="85">
        <v>450000</v>
      </c>
      <c r="H75" s="81">
        <v>2550000</v>
      </c>
      <c r="I75" s="54">
        <v>0</v>
      </c>
      <c r="J75" s="27" t="s">
        <v>407</v>
      </c>
      <c r="K75" s="27">
        <v>2023</v>
      </c>
      <c r="L75" s="27">
        <v>2024</v>
      </c>
      <c r="M75" s="27" t="s">
        <v>374</v>
      </c>
      <c r="N75" s="22" t="s">
        <v>104</v>
      </c>
    </row>
    <row r="76" spans="1:14" ht="51" x14ac:dyDescent="0.25">
      <c r="A76" s="78">
        <v>72</v>
      </c>
      <c r="B76" s="17" t="s">
        <v>182</v>
      </c>
      <c r="C76" s="16" t="s">
        <v>60</v>
      </c>
      <c r="D76" s="27" t="s">
        <v>25</v>
      </c>
      <c r="E76" s="17"/>
      <c r="F76" s="54">
        <v>70000</v>
      </c>
      <c r="G76" s="54">
        <v>70000</v>
      </c>
      <c r="H76" s="81">
        <v>0</v>
      </c>
      <c r="I76" s="54">
        <v>0</v>
      </c>
      <c r="J76" s="17" t="s">
        <v>45</v>
      </c>
      <c r="K76" s="17">
        <v>2024</v>
      </c>
      <c r="L76" s="17">
        <v>2024</v>
      </c>
      <c r="M76" s="17" t="s">
        <v>44</v>
      </c>
      <c r="N76" s="22"/>
    </row>
    <row r="77" spans="1:14" ht="51" x14ac:dyDescent="0.25">
      <c r="A77" s="78">
        <v>73</v>
      </c>
      <c r="B77" s="68" t="s">
        <v>242</v>
      </c>
      <c r="C77" s="66" t="s">
        <v>60</v>
      </c>
      <c r="D77" s="68" t="s">
        <v>25</v>
      </c>
      <c r="E77" s="68"/>
      <c r="F77" s="81">
        <v>150000</v>
      </c>
      <c r="G77" s="81">
        <v>150000</v>
      </c>
      <c r="H77" s="81">
        <v>0</v>
      </c>
      <c r="I77" s="54">
        <v>0</v>
      </c>
      <c r="J77" s="68" t="s">
        <v>243</v>
      </c>
      <c r="K77" s="68">
        <v>2023</v>
      </c>
      <c r="L77" s="68">
        <v>2024</v>
      </c>
      <c r="M77" s="68" t="s">
        <v>39</v>
      </c>
      <c r="N77" s="30"/>
    </row>
    <row r="78" spans="1:14" s="93" customFormat="1" ht="51" x14ac:dyDescent="0.25">
      <c r="A78" s="78">
        <v>74</v>
      </c>
      <c r="B78" s="29" t="s">
        <v>196</v>
      </c>
      <c r="C78" s="66" t="s">
        <v>60</v>
      </c>
      <c r="D78" s="68" t="s">
        <v>25</v>
      </c>
      <c r="E78" s="4"/>
      <c r="F78" s="94">
        <v>50000</v>
      </c>
      <c r="G78" s="94">
        <v>50000</v>
      </c>
      <c r="H78" s="81">
        <v>0</v>
      </c>
      <c r="I78" s="54">
        <v>0</v>
      </c>
      <c r="J78" s="29" t="s">
        <v>197</v>
      </c>
      <c r="K78" s="68">
        <v>2024</v>
      </c>
      <c r="L78" s="68">
        <v>2024</v>
      </c>
      <c r="M78" s="29" t="s">
        <v>40</v>
      </c>
      <c r="N78" s="4"/>
    </row>
    <row r="79" spans="1:14" s="93" customFormat="1" ht="38.25" x14ac:dyDescent="0.25">
      <c r="A79" s="78">
        <v>75</v>
      </c>
      <c r="B79" s="68" t="s">
        <v>295</v>
      </c>
      <c r="C79" s="66" t="s">
        <v>60</v>
      </c>
      <c r="D79" s="68" t="s">
        <v>25</v>
      </c>
      <c r="E79" s="68"/>
      <c r="F79" s="105">
        <v>90000</v>
      </c>
      <c r="G79" s="105">
        <v>90000</v>
      </c>
      <c r="H79" s="81">
        <v>0</v>
      </c>
      <c r="I79" s="54">
        <v>0</v>
      </c>
      <c r="J79" s="68" t="s">
        <v>296</v>
      </c>
      <c r="K79" s="68">
        <v>2023</v>
      </c>
      <c r="L79" s="68">
        <v>2024</v>
      </c>
      <c r="M79" s="68" t="s">
        <v>39</v>
      </c>
      <c r="N79" s="106"/>
    </row>
    <row r="80" spans="1:14" s="93" customFormat="1" ht="38.25" x14ac:dyDescent="0.25">
      <c r="A80" s="78">
        <v>76</v>
      </c>
      <c r="B80" s="68" t="s">
        <v>364</v>
      </c>
      <c r="C80" s="66" t="s">
        <v>60</v>
      </c>
      <c r="D80" s="68" t="s">
        <v>25</v>
      </c>
      <c r="E80" s="68"/>
      <c r="F80" s="105">
        <v>60000</v>
      </c>
      <c r="G80" s="105">
        <v>60000</v>
      </c>
      <c r="H80" s="81">
        <v>0</v>
      </c>
      <c r="I80" s="54">
        <v>0</v>
      </c>
      <c r="J80" s="68" t="s">
        <v>369</v>
      </c>
      <c r="K80" s="68">
        <v>2023</v>
      </c>
      <c r="L80" s="68">
        <v>2024</v>
      </c>
      <c r="M80" s="68" t="s">
        <v>365</v>
      </c>
      <c r="N80" s="106"/>
    </row>
    <row r="81" spans="1:14" ht="51" x14ac:dyDescent="0.25">
      <c r="A81" s="78">
        <v>77</v>
      </c>
      <c r="B81" s="17" t="s">
        <v>183</v>
      </c>
      <c r="C81" s="16" t="s">
        <v>60</v>
      </c>
      <c r="D81" s="27" t="s">
        <v>23</v>
      </c>
      <c r="E81" s="17"/>
      <c r="F81" s="54">
        <v>100000</v>
      </c>
      <c r="G81" s="54">
        <f>F81*0.15</f>
        <v>15000</v>
      </c>
      <c r="H81" s="80">
        <f>F81-G81</f>
        <v>85000</v>
      </c>
      <c r="I81" s="80">
        <v>0</v>
      </c>
      <c r="J81" s="17" t="s">
        <v>152</v>
      </c>
      <c r="K81" s="17">
        <v>2023</v>
      </c>
      <c r="L81" s="17">
        <v>2024</v>
      </c>
      <c r="M81" s="27" t="s">
        <v>374</v>
      </c>
      <c r="N81" s="22"/>
    </row>
    <row r="82" spans="1:14" s="45" customFormat="1" ht="38.25" x14ac:dyDescent="0.25">
      <c r="A82" s="78">
        <v>78</v>
      </c>
      <c r="B82" s="27" t="s">
        <v>148</v>
      </c>
      <c r="C82" s="16" t="s">
        <v>60</v>
      </c>
      <c r="D82" s="27" t="s">
        <v>23</v>
      </c>
      <c r="E82" s="27"/>
      <c r="F82" s="57">
        <v>70000</v>
      </c>
      <c r="G82" s="57">
        <v>70000</v>
      </c>
      <c r="H82" s="80">
        <v>0</v>
      </c>
      <c r="I82" s="80">
        <v>0</v>
      </c>
      <c r="J82" s="27" t="s">
        <v>153</v>
      </c>
      <c r="K82" s="17">
        <v>2023</v>
      </c>
      <c r="L82" s="17">
        <v>2024</v>
      </c>
      <c r="M82" s="27" t="s">
        <v>374</v>
      </c>
      <c r="N82" s="98"/>
    </row>
    <row r="83" spans="1:14" s="45" customFormat="1" ht="38.25" x14ac:dyDescent="0.25">
      <c r="A83" s="78">
        <v>79</v>
      </c>
      <c r="B83" s="27" t="s">
        <v>149</v>
      </c>
      <c r="C83" s="16" t="s">
        <v>60</v>
      </c>
      <c r="D83" s="27" t="s">
        <v>23</v>
      </c>
      <c r="E83" s="27"/>
      <c r="F83" s="57">
        <v>400000</v>
      </c>
      <c r="G83" s="57">
        <v>0</v>
      </c>
      <c r="H83" s="80">
        <v>0</v>
      </c>
      <c r="I83" s="57">
        <v>400000</v>
      </c>
      <c r="J83" s="27" t="s">
        <v>488</v>
      </c>
      <c r="K83" s="27">
        <v>2024</v>
      </c>
      <c r="L83" s="27">
        <v>2024</v>
      </c>
      <c r="M83" s="27" t="s">
        <v>374</v>
      </c>
      <c r="N83" s="98"/>
    </row>
    <row r="84" spans="1:14" s="45" customFormat="1" ht="38.25" x14ac:dyDescent="0.25">
      <c r="A84" s="78">
        <v>80</v>
      </c>
      <c r="B84" s="27" t="s">
        <v>150</v>
      </c>
      <c r="C84" s="16" t="s">
        <v>60</v>
      </c>
      <c r="D84" s="27" t="s">
        <v>23</v>
      </c>
      <c r="E84" s="27"/>
      <c r="F84" s="57">
        <v>3500000</v>
      </c>
      <c r="G84" s="57">
        <v>0</v>
      </c>
      <c r="H84" s="80">
        <v>0</v>
      </c>
      <c r="I84" s="57">
        <v>3500000</v>
      </c>
      <c r="J84" s="27" t="s">
        <v>154</v>
      </c>
      <c r="K84" s="27">
        <v>2024</v>
      </c>
      <c r="L84" s="27">
        <v>2024</v>
      </c>
      <c r="M84" s="27" t="s">
        <v>374</v>
      </c>
      <c r="N84" s="98"/>
    </row>
    <row r="85" spans="1:14" s="45" customFormat="1" ht="51" x14ac:dyDescent="0.25">
      <c r="A85" s="78">
        <v>81</v>
      </c>
      <c r="B85" s="27" t="s">
        <v>155</v>
      </c>
      <c r="C85" s="16" t="s">
        <v>60</v>
      </c>
      <c r="D85" s="27" t="s">
        <v>23</v>
      </c>
      <c r="E85" s="27"/>
      <c r="F85" s="57">
        <v>300000</v>
      </c>
      <c r="G85" s="57">
        <v>300000</v>
      </c>
      <c r="H85" s="80">
        <v>0</v>
      </c>
      <c r="I85" s="57">
        <v>0</v>
      </c>
      <c r="J85" s="27" t="s">
        <v>156</v>
      </c>
      <c r="K85" s="27">
        <v>2022</v>
      </c>
      <c r="L85" s="27">
        <v>2024</v>
      </c>
      <c r="M85" s="27" t="s">
        <v>374</v>
      </c>
      <c r="N85" s="98"/>
    </row>
    <row r="86" spans="1:14" s="45" customFormat="1" ht="63.75" x14ac:dyDescent="0.25">
      <c r="A86" s="78">
        <v>82</v>
      </c>
      <c r="B86" s="27" t="s">
        <v>366</v>
      </c>
      <c r="C86" s="16" t="s">
        <v>60</v>
      </c>
      <c r="D86" s="27" t="s">
        <v>23</v>
      </c>
      <c r="E86" s="27"/>
      <c r="F86" s="57">
        <v>300000</v>
      </c>
      <c r="G86" s="57">
        <v>300000</v>
      </c>
      <c r="H86" s="80">
        <v>0</v>
      </c>
      <c r="I86" s="57">
        <v>0</v>
      </c>
      <c r="J86" s="27" t="s">
        <v>367</v>
      </c>
      <c r="K86" s="27">
        <v>2022</v>
      </c>
      <c r="L86" s="27">
        <v>2024</v>
      </c>
      <c r="M86" s="27" t="s">
        <v>374</v>
      </c>
      <c r="N86" s="98"/>
    </row>
    <row r="87" spans="1:14" s="45" customFormat="1" ht="51" x14ac:dyDescent="0.25">
      <c r="A87" s="62">
        <v>83</v>
      </c>
      <c r="B87" s="27" t="s">
        <v>465</v>
      </c>
      <c r="C87" s="16" t="s">
        <v>60</v>
      </c>
      <c r="D87" s="27" t="s">
        <v>23</v>
      </c>
      <c r="E87" s="27"/>
      <c r="F87" s="122">
        <v>134193.51</v>
      </c>
      <c r="G87" s="122">
        <v>134193.51</v>
      </c>
      <c r="H87" s="80">
        <v>0</v>
      </c>
      <c r="I87" s="57">
        <v>0</v>
      </c>
      <c r="J87" s="27"/>
      <c r="K87" s="27">
        <v>2023</v>
      </c>
      <c r="L87" s="27">
        <v>2023</v>
      </c>
      <c r="M87" s="27" t="s">
        <v>374</v>
      </c>
      <c r="N87" s="98"/>
    </row>
    <row r="88" spans="1:14" s="90" customFormat="1" ht="38.25" x14ac:dyDescent="0.25">
      <c r="A88" s="78">
        <v>84</v>
      </c>
      <c r="B88" s="27" t="s">
        <v>186</v>
      </c>
      <c r="C88" s="16" t="s">
        <v>60</v>
      </c>
      <c r="D88" s="27" t="s">
        <v>23</v>
      </c>
      <c r="E88" s="27"/>
      <c r="F88" s="85">
        <v>50000</v>
      </c>
      <c r="G88" s="85">
        <v>50000</v>
      </c>
      <c r="H88" s="80">
        <v>0</v>
      </c>
      <c r="I88" s="80">
        <v>0</v>
      </c>
      <c r="J88" s="27" t="s">
        <v>187</v>
      </c>
      <c r="K88" s="27">
        <v>2024</v>
      </c>
      <c r="L88" s="27">
        <v>2024</v>
      </c>
      <c r="M88" s="27" t="s">
        <v>374</v>
      </c>
      <c r="N88" s="27"/>
    </row>
    <row r="89" spans="1:14" s="90" customFormat="1" ht="38.25" x14ac:dyDescent="0.25">
      <c r="A89" s="78">
        <v>85</v>
      </c>
      <c r="B89" s="27" t="s">
        <v>244</v>
      </c>
      <c r="C89" s="16" t="s">
        <v>60</v>
      </c>
      <c r="D89" s="27" t="s">
        <v>23</v>
      </c>
      <c r="E89" s="27"/>
      <c r="F89" s="85">
        <v>200000</v>
      </c>
      <c r="G89" s="80">
        <v>0</v>
      </c>
      <c r="H89" s="80">
        <v>0</v>
      </c>
      <c r="I89" s="80">
        <v>200000</v>
      </c>
      <c r="J89" s="27" t="s">
        <v>252</v>
      </c>
      <c r="K89" s="27">
        <v>2024</v>
      </c>
      <c r="L89" s="27">
        <v>2024</v>
      </c>
      <c r="M89" s="27" t="s">
        <v>374</v>
      </c>
      <c r="N89" s="27"/>
    </row>
    <row r="90" spans="1:14" s="45" customFormat="1" ht="67.5" x14ac:dyDescent="0.25">
      <c r="A90" s="78">
        <v>86</v>
      </c>
      <c r="B90" s="27" t="s">
        <v>120</v>
      </c>
      <c r="C90" s="16" t="s">
        <v>60</v>
      </c>
      <c r="D90" s="27" t="s">
        <v>119</v>
      </c>
      <c r="E90" s="27"/>
      <c r="F90" s="57">
        <v>5000000</v>
      </c>
      <c r="G90" s="57">
        <f>F90*0.15</f>
        <v>750000</v>
      </c>
      <c r="H90" s="80">
        <f>F90-G90</f>
        <v>4250000</v>
      </c>
      <c r="I90" s="80">
        <v>0</v>
      </c>
      <c r="J90" s="27" t="s">
        <v>121</v>
      </c>
      <c r="K90" s="27">
        <v>2023</v>
      </c>
      <c r="L90" s="27">
        <v>2025</v>
      </c>
      <c r="M90" s="27" t="s">
        <v>374</v>
      </c>
      <c r="N90" s="22" t="s">
        <v>104</v>
      </c>
    </row>
    <row r="91" spans="1:14" s="45" customFormat="1" ht="67.5" x14ac:dyDescent="0.25">
      <c r="A91" s="78">
        <v>87</v>
      </c>
      <c r="B91" s="27" t="s">
        <v>408</v>
      </c>
      <c r="C91" s="16" t="s">
        <v>60</v>
      </c>
      <c r="D91" s="27" t="s">
        <v>119</v>
      </c>
      <c r="E91" s="27"/>
      <c r="F91" s="57">
        <v>1000000</v>
      </c>
      <c r="G91" s="57">
        <f>F91*0.15</f>
        <v>150000</v>
      </c>
      <c r="H91" s="80">
        <f>F91-G91</f>
        <v>850000</v>
      </c>
      <c r="I91" s="80">
        <v>0</v>
      </c>
      <c r="J91" s="27" t="s">
        <v>409</v>
      </c>
      <c r="K91" s="27">
        <v>2024</v>
      </c>
      <c r="L91" s="27">
        <v>2025</v>
      </c>
      <c r="M91" s="27" t="s">
        <v>374</v>
      </c>
      <c r="N91" s="22" t="s">
        <v>104</v>
      </c>
    </row>
    <row r="92" spans="1:14" ht="63.75" x14ac:dyDescent="0.25">
      <c r="A92" s="78">
        <v>88</v>
      </c>
      <c r="B92" s="68" t="s">
        <v>283</v>
      </c>
      <c r="C92" s="66" t="s">
        <v>60</v>
      </c>
      <c r="D92" s="27" t="s">
        <v>119</v>
      </c>
      <c r="E92" s="68"/>
      <c r="F92" s="81">
        <v>612169.29</v>
      </c>
      <c r="G92" s="81">
        <v>120464.81</v>
      </c>
      <c r="H92" s="81">
        <v>470928.23</v>
      </c>
      <c r="I92" s="81">
        <v>20776.25</v>
      </c>
      <c r="J92" s="68" t="s">
        <v>284</v>
      </c>
      <c r="K92" s="68">
        <v>2022</v>
      </c>
      <c r="L92" s="68">
        <v>2023</v>
      </c>
      <c r="M92" s="27" t="s">
        <v>374</v>
      </c>
      <c r="N92" s="30"/>
    </row>
    <row r="93" spans="1:14" s="73" customFormat="1" ht="212.25" customHeight="1" x14ac:dyDescent="0.2">
      <c r="A93" s="78">
        <v>89</v>
      </c>
      <c r="B93" s="7" t="s">
        <v>200</v>
      </c>
      <c r="C93" s="44" t="s">
        <v>60</v>
      </c>
      <c r="D93" s="71" t="s">
        <v>266</v>
      </c>
      <c r="E93" s="71"/>
      <c r="F93" s="72">
        <v>2500000</v>
      </c>
      <c r="G93" s="72">
        <v>375000</v>
      </c>
      <c r="H93" s="72">
        <f>F93-G93</f>
        <v>2125000</v>
      </c>
      <c r="I93" s="72">
        <v>0</v>
      </c>
      <c r="J93" s="7" t="s">
        <v>124</v>
      </c>
      <c r="K93" s="97">
        <v>2023</v>
      </c>
      <c r="L93" s="97">
        <v>2024</v>
      </c>
      <c r="M93" s="27" t="s">
        <v>374</v>
      </c>
      <c r="N93" s="22" t="s">
        <v>104</v>
      </c>
    </row>
    <row r="94" spans="1:14" ht="249" customHeight="1" x14ac:dyDescent="0.25">
      <c r="A94" s="78">
        <v>90</v>
      </c>
      <c r="B94" s="17" t="s">
        <v>93</v>
      </c>
      <c r="C94" s="16" t="s">
        <v>60</v>
      </c>
      <c r="D94" s="27" t="s">
        <v>90</v>
      </c>
      <c r="E94" s="17"/>
      <c r="F94" s="54">
        <v>3877000</v>
      </c>
      <c r="G94" s="54">
        <v>581550</v>
      </c>
      <c r="H94" s="54">
        <v>3295450</v>
      </c>
      <c r="I94" s="54">
        <v>0</v>
      </c>
      <c r="J94" s="17" t="s">
        <v>94</v>
      </c>
      <c r="K94" s="17">
        <v>2024</v>
      </c>
      <c r="L94" s="17">
        <v>2024</v>
      </c>
      <c r="M94" s="27" t="s">
        <v>374</v>
      </c>
      <c r="N94" s="22" t="s">
        <v>104</v>
      </c>
    </row>
    <row r="95" spans="1:14" s="45" customFormat="1" ht="67.5" x14ac:dyDescent="0.25">
      <c r="A95" s="78">
        <v>91</v>
      </c>
      <c r="B95" s="17" t="s">
        <v>158</v>
      </c>
      <c r="C95" s="16" t="s">
        <v>60</v>
      </c>
      <c r="D95" s="27" t="s">
        <v>90</v>
      </c>
      <c r="E95" s="17"/>
      <c r="F95" s="54">
        <v>5000000</v>
      </c>
      <c r="G95" s="54">
        <f>F95*0.3</f>
        <v>1500000</v>
      </c>
      <c r="H95" s="54">
        <f>F95-G95</f>
        <v>3500000</v>
      </c>
      <c r="I95" s="54">
        <v>0</v>
      </c>
      <c r="J95" s="17" t="s">
        <v>184</v>
      </c>
      <c r="K95" s="17">
        <v>2023</v>
      </c>
      <c r="L95" s="17">
        <v>2024</v>
      </c>
      <c r="M95" s="27" t="s">
        <v>374</v>
      </c>
      <c r="N95" s="22" t="s">
        <v>104</v>
      </c>
    </row>
    <row r="96" spans="1:14" s="45" customFormat="1" ht="114.75" customHeight="1" x14ac:dyDescent="0.25">
      <c r="A96" s="78">
        <v>92</v>
      </c>
      <c r="B96" s="17" t="s">
        <v>430</v>
      </c>
      <c r="C96" s="16" t="s">
        <v>60</v>
      </c>
      <c r="D96" s="27" t="s">
        <v>90</v>
      </c>
      <c r="E96" s="17"/>
      <c r="F96" s="54">
        <v>1123676.01</v>
      </c>
      <c r="G96" s="54">
        <v>577178.23</v>
      </c>
      <c r="H96" s="54">
        <v>524214</v>
      </c>
      <c r="I96" s="54">
        <v>22283.78</v>
      </c>
      <c r="J96" s="17" t="s">
        <v>299</v>
      </c>
      <c r="K96" s="17">
        <v>2022</v>
      </c>
      <c r="L96" s="17">
        <v>2023</v>
      </c>
      <c r="M96" s="27" t="s">
        <v>374</v>
      </c>
      <c r="N96" s="22" t="s">
        <v>104</v>
      </c>
    </row>
    <row r="97" spans="1:14" s="84" customFormat="1" ht="76.5" x14ac:dyDescent="0.25">
      <c r="A97" s="78">
        <v>93</v>
      </c>
      <c r="B97" s="3" t="s">
        <v>147</v>
      </c>
      <c r="C97" s="116" t="s">
        <v>60</v>
      </c>
      <c r="D97" s="117" t="s">
        <v>90</v>
      </c>
      <c r="E97" s="118"/>
      <c r="F97" s="119">
        <v>5107168.01</v>
      </c>
      <c r="G97" s="120">
        <v>962138.66</v>
      </c>
      <c r="H97" s="121">
        <v>3970000</v>
      </c>
      <c r="I97" s="120">
        <v>175029.35</v>
      </c>
      <c r="J97" s="3" t="s">
        <v>146</v>
      </c>
      <c r="K97" s="14">
        <v>2021</v>
      </c>
      <c r="L97" s="14">
        <v>2023</v>
      </c>
      <c r="M97" s="27" t="s">
        <v>374</v>
      </c>
      <c r="N97" s="98" t="s">
        <v>104</v>
      </c>
    </row>
    <row r="98" spans="1:14" s="73" customFormat="1" ht="96" customHeight="1" x14ac:dyDescent="0.2">
      <c r="A98" s="78">
        <v>94</v>
      </c>
      <c r="B98" s="7" t="s">
        <v>125</v>
      </c>
      <c r="C98" s="44" t="s">
        <v>60</v>
      </c>
      <c r="D98" s="71" t="s">
        <v>90</v>
      </c>
      <c r="E98" s="71"/>
      <c r="F98" s="74">
        <v>3500000</v>
      </c>
      <c r="G98" s="72">
        <f>F98-H98</f>
        <v>2450000</v>
      </c>
      <c r="H98" s="72">
        <f>F98*0.3</f>
        <v>1050000</v>
      </c>
      <c r="I98" s="49">
        <v>0</v>
      </c>
      <c r="J98" s="7" t="s">
        <v>287</v>
      </c>
      <c r="K98" s="97">
        <v>2023</v>
      </c>
      <c r="L98" s="97">
        <v>2024</v>
      </c>
      <c r="M98" s="17" t="s">
        <v>126</v>
      </c>
      <c r="N98" s="22" t="s">
        <v>104</v>
      </c>
    </row>
    <row r="99" spans="1:14" s="73" customFormat="1" ht="178.5" x14ac:dyDescent="0.2">
      <c r="A99" s="78">
        <v>95</v>
      </c>
      <c r="B99" s="7" t="s">
        <v>300</v>
      </c>
      <c r="C99" s="44" t="s">
        <v>60</v>
      </c>
      <c r="D99" s="71" t="s">
        <v>90</v>
      </c>
      <c r="E99" s="71"/>
      <c r="F99" s="74">
        <v>11000000</v>
      </c>
      <c r="G99" s="72">
        <v>1000000</v>
      </c>
      <c r="H99" s="72">
        <v>10000000</v>
      </c>
      <c r="I99" s="49"/>
      <c r="J99" s="7" t="s">
        <v>302</v>
      </c>
      <c r="K99" s="97">
        <v>2022</v>
      </c>
      <c r="L99" s="97">
        <v>2025</v>
      </c>
      <c r="M99" s="17" t="s">
        <v>374</v>
      </c>
      <c r="N99" s="22" t="s">
        <v>301</v>
      </c>
    </row>
    <row r="100" spans="1:14" s="73" customFormat="1" ht="94.5" customHeight="1" x14ac:dyDescent="0.2">
      <c r="A100" s="78">
        <v>96</v>
      </c>
      <c r="B100" s="7" t="s">
        <v>371</v>
      </c>
      <c r="C100" s="44" t="s">
        <v>60</v>
      </c>
      <c r="D100" s="71" t="s">
        <v>90</v>
      </c>
      <c r="E100" s="71"/>
      <c r="F100" s="74">
        <v>2300000</v>
      </c>
      <c r="G100" s="72">
        <f>F100*0.15</f>
        <v>345000</v>
      </c>
      <c r="H100" s="72">
        <f>F100-G100</f>
        <v>1955000</v>
      </c>
      <c r="I100" s="49">
        <v>0</v>
      </c>
      <c r="J100" s="7" t="s">
        <v>370</v>
      </c>
      <c r="K100" s="97">
        <v>2023</v>
      </c>
      <c r="L100" s="97">
        <v>2025</v>
      </c>
      <c r="M100" s="17" t="s">
        <v>374</v>
      </c>
      <c r="N100" s="22" t="s">
        <v>104</v>
      </c>
    </row>
    <row r="101" spans="1:14" s="45" customFormat="1" ht="159" customHeight="1" x14ac:dyDescent="0.25">
      <c r="A101" s="78">
        <v>97</v>
      </c>
      <c r="B101" s="112" t="s">
        <v>127</v>
      </c>
      <c r="C101" s="16" t="s">
        <v>60</v>
      </c>
      <c r="D101" s="27" t="s">
        <v>58</v>
      </c>
      <c r="E101" s="14"/>
      <c r="F101" s="57">
        <v>4000000</v>
      </c>
      <c r="G101" s="57">
        <f>F101*0.15</f>
        <v>600000</v>
      </c>
      <c r="H101" s="57">
        <f>F101-G101</f>
        <v>3400000</v>
      </c>
      <c r="I101" s="57">
        <v>0</v>
      </c>
      <c r="J101" s="27" t="s">
        <v>128</v>
      </c>
      <c r="K101" s="14">
        <v>2023</v>
      </c>
      <c r="L101" s="14">
        <v>2024</v>
      </c>
      <c r="M101" s="17" t="s">
        <v>374</v>
      </c>
      <c r="N101" s="22" t="s">
        <v>104</v>
      </c>
    </row>
    <row r="102" spans="1:14" s="28" customFormat="1" ht="102" x14ac:dyDescent="0.25">
      <c r="A102" s="78">
        <v>98</v>
      </c>
      <c r="B102" s="29" t="s">
        <v>473</v>
      </c>
      <c r="C102" s="128" t="s">
        <v>60</v>
      </c>
      <c r="D102" s="29" t="s">
        <v>58</v>
      </c>
      <c r="E102" s="129"/>
      <c r="F102" s="126">
        <v>1559292.7</v>
      </c>
      <c r="G102" s="126">
        <v>1073689.7</v>
      </c>
      <c r="H102" s="126">
        <v>485603</v>
      </c>
      <c r="I102" s="126"/>
      <c r="J102" s="15" t="s">
        <v>65</v>
      </c>
      <c r="K102" s="29">
        <v>2022</v>
      </c>
      <c r="L102" s="29">
        <v>2025</v>
      </c>
      <c r="M102" s="60" t="s">
        <v>374</v>
      </c>
      <c r="N102" s="70" t="s">
        <v>104</v>
      </c>
    </row>
    <row r="103" spans="1:14" s="38" customFormat="1" ht="51" x14ac:dyDescent="0.25">
      <c r="A103" s="78">
        <v>99</v>
      </c>
      <c r="B103" s="27" t="s">
        <v>361</v>
      </c>
      <c r="C103" s="16" t="s">
        <v>60</v>
      </c>
      <c r="D103" s="27" t="s">
        <v>58</v>
      </c>
      <c r="E103" s="5"/>
      <c r="F103" s="57">
        <v>100000</v>
      </c>
      <c r="G103" s="57">
        <v>100000</v>
      </c>
      <c r="H103" s="57">
        <v>0</v>
      </c>
      <c r="I103" s="57">
        <v>0</v>
      </c>
      <c r="J103" s="3" t="s">
        <v>360</v>
      </c>
      <c r="K103" s="27">
        <v>2023</v>
      </c>
      <c r="L103" s="27">
        <v>2024</v>
      </c>
      <c r="M103" s="68" t="s">
        <v>374</v>
      </c>
      <c r="N103" s="32"/>
    </row>
    <row r="104" spans="1:14" s="38" customFormat="1" ht="67.5" x14ac:dyDescent="0.25">
      <c r="A104" s="78">
        <v>100</v>
      </c>
      <c r="B104" s="27" t="s">
        <v>271</v>
      </c>
      <c r="C104" s="16" t="s">
        <v>60</v>
      </c>
      <c r="D104" s="27" t="s">
        <v>58</v>
      </c>
      <c r="E104" s="5"/>
      <c r="F104" s="57">
        <v>200000</v>
      </c>
      <c r="G104" s="57">
        <f t="shared" ref="G104:G109" si="8">F104*0.15</f>
        <v>30000</v>
      </c>
      <c r="H104" s="57">
        <f t="shared" ref="H104:H110" si="9">F104-G104</f>
        <v>170000</v>
      </c>
      <c r="I104" s="57">
        <v>0</v>
      </c>
      <c r="J104" s="3" t="s">
        <v>273</v>
      </c>
      <c r="K104" s="67">
        <v>2023</v>
      </c>
      <c r="L104" s="67">
        <v>2024</v>
      </c>
      <c r="M104" s="68" t="s">
        <v>374</v>
      </c>
      <c r="N104" s="22" t="s">
        <v>104</v>
      </c>
    </row>
    <row r="105" spans="1:14" s="45" customFormat="1" ht="67.5" x14ac:dyDescent="0.25">
      <c r="A105" s="78">
        <v>101</v>
      </c>
      <c r="B105" s="68" t="s">
        <v>99</v>
      </c>
      <c r="C105" s="66" t="s">
        <v>60</v>
      </c>
      <c r="D105" s="27" t="s">
        <v>27</v>
      </c>
      <c r="E105" s="65"/>
      <c r="F105" s="79">
        <v>4000000</v>
      </c>
      <c r="G105" s="79">
        <f t="shared" si="8"/>
        <v>600000</v>
      </c>
      <c r="H105" s="79">
        <f t="shared" si="9"/>
        <v>3400000</v>
      </c>
      <c r="I105" s="79">
        <v>0</v>
      </c>
      <c r="J105" s="68" t="s">
        <v>100</v>
      </c>
      <c r="K105" s="67">
        <v>2023</v>
      </c>
      <c r="L105" s="67">
        <v>2024</v>
      </c>
      <c r="M105" s="68" t="s">
        <v>374</v>
      </c>
      <c r="N105" s="22" t="s">
        <v>104</v>
      </c>
    </row>
    <row r="106" spans="1:14" s="45" customFormat="1" ht="67.5" x14ac:dyDescent="0.25">
      <c r="A106" s="78">
        <v>102</v>
      </c>
      <c r="B106" s="68" t="s">
        <v>269</v>
      </c>
      <c r="C106" s="66" t="s">
        <v>60</v>
      </c>
      <c r="D106" s="27" t="s">
        <v>27</v>
      </c>
      <c r="E106" s="65"/>
      <c r="F106" s="79">
        <v>100000</v>
      </c>
      <c r="G106" s="79">
        <f t="shared" si="8"/>
        <v>15000</v>
      </c>
      <c r="H106" s="79">
        <f t="shared" si="9"/>
        <v>85000</v>
      </c>
      <c r="I106" s="79">
        <v>0</v>
      </c>
      <c r="J106" s="68" t="s">
        <v>270</v>
      </c>
      <c r="K106" s="67">
        <v>2023</v>
      </c>
      <c r="L106" s="67">
        <v>2024</v>
      </c>
      <c r="M106" s="68" t="s">
        <v>374</v>
      </c>
      <c r="N106" s="22" t="s">
        <v>104</v>
      </c>
    </row>
    <row r="107" spans="1:14" s="45" customFormat="1" ht="76.5" x14ac:dyDescent="0.25">
      <c r="A107" s="78">
        <v>103</v>
      </c>
      <c r="B107" s="68" t="s">
        <v>209</v>
      </c>
      <c r="C107" s="66" t="s">
        <v>60</v>
      </c>
      <c r="D107" s="27" t="s">
        <v>27</v>
      </c>
      <c r="E107" s="65"/>
      <c r="F107" s="79">
        <v>50000</v>
      </c>
      <c r="G107" s="79">
        <f t="shared" si="8"/>
        <v>7500</v>
      </c>
      <c r="H107" s="79">
        <f t="shared" si="9"/>
        <v>42500</v>
      </c>
      <c r="I107" s="79">
        <v>0</v>
      </c>
      <c r="J107" s="68" t="s">
        <v>210</v>
      </c>
      <c r="K107" s="67">
        <v>2023</v>
      </c>
      <c r="L107" s="67">
        <v>2024</v>
      </c>
      <c r="M107" s="69" t="s">
        <v>211</v>
      </c>
      <c r="N107" s="22" t="s">
        <v>104</v>
      </c>
    </row>
    <row r="108" spans="1:14" s="45" customFormat="1" ht="67.5" x14ac:dyDescent="0.25">
      <c r="A108" s="78">
        <v>104</v>
      </c>
      <c r="B108" s="68" t="s">
        <v>212</v>
      </c>
      <c r="C108" s="66" t="s">
        <v>60</v>
      </c>
      <c r="D108" s="27" t="s">
        <v>27</v>
      </c>
      <c r="E108" s="65"/>
      <c r="F108" s="79">
        <v>100000</v>
      </c>
      <c r="G108" s="79">
        <f t="shared" si="8"/>
        <v>15000</v>
      </c>
      <c r="H108" s="79">
        <f t="shared" si="9"/>
        <v>85000</v>
      </c>
      <c r="I108" s="79">
        <v>0</v>
      </c>
      <c r="J108" s="68" t="s">
        <v>215</v>
      </c>
      <c r="K108" s="67">
        <v>2023</v>
      </c>
      <c r="L108" s="67">
        <v>2024</v>
      </c>
      <c r="M108" s="69" t="s">
        <v>44</v>
      </c>
      <c r="N108" s="22" t="s">
        <v>104</v>
      </c>
    </row>
    <row r="109" spans="1:14" s="45" customFormat="1" ht="100.5" customHeight="1" x14ac:dyDescent="0.25">
      <c r="A109" s="78">
        <v>105</v>
      </c>
      <c r="B109" s="68" t="s">
        <v>213</v>
      </c>
      <c r="C109" s="66" t="s">
        <v>60</v>
      </c>
      <c r="D109" s="27" t="s">
        <v>27</v>
      </c>
      <c r="E109" s="65"/>
      <c r="F109" s="79">
        <v>100000</v>
      </c>
      <c r="G109" s="79">
        <f t="shared" si="8"/>
        <v>15000</v>
      </c>
      <c r="H109" s="79">
        <f t="shared" si="9"/>
        <v>85000</v>
      </c>
      <c r="I109" s="79">
        <v>0</v>
      </c>
      <c r="J109" s="68" t="s">
        <v>216</v>
      </c>
      <c r="K109" s="67">
        <v>2023</v>
      </c>
      <c r="L109" s="67">
        <v>2024</v>
      </c>
      <c r="M109" s="69" t="s">
        <v>39</v>
      </c>
      <c r="N109" s="22" t="s">
        <v>214</v>
      </c>
    </row>
    <row r="110" spans="1:14" s="45" customFormat="1" ht="38.25" x14ac:dyDescent="0.25">
      <c r="A110" s="78">
        <v>106</v>
      </c>
      <c r="B110" s="68" t="s">
        <v>276</v>
      </c>
      <c r="C110" s="66" t="s">
        <v>60</v>
      </c>
      <c r="D110" s="27" t="s">
        <v>27</v>
      </c>
      <c r="E110" s="65"/>
      <c r="F110" s="79">
        <v>50000</v>
      </c>
      <c r="G110" s="79">
        <v>50000</v>
      </c>
      <c r="H110" s="79">
        <f t="shared" si="9"/>
        <v>0</v>
      </c>
      <c r="I110" s="79">
        <v>0</v>
      </c>
      <c r="J110" s="68" t="s">
        <v>277</v>
      </c>
      <c r="K110" s="67">
        <v>2023</v>
      </c>
      <c r="L110" s="67">
        <v>2024</v>
      </c>
      <c r="M110" s="69" t="s">
        <v>374</v>
      </c>
      <c r="N110" s="22"/>
    </row>
    <row r="111" spans="1:14" s="45" customFormat="1" ht="54.75" customHeight="1" x14ac:dyDescent="0.25">
      <c r="A111" s="62">
        <v>107</v>
      </c>
      <c r="B111" s="17" t="s">
        <v>439</v>
      </c>
      <c r="C111" s="16" t="s">
        <v>60</v>
      </c>
      <c r="D111" s="17" t="s">
        <v>24</v>
      </c>
      <c r="E111" s="124"/>
      <c r="F111" s="54">
        <v>240000</v>
      </c>
      <c r="G111" s="54">
        <v>36000</v>
      </c>
      <c r="H111" s="54">
        <v>204000</v>
      </c>
      <c r="I111" s="54">
        <v>0</v>
      </c>
      <c r="J111" s="17" t="s">
        <v>440</v>
      </c>
      <c r="K111" s="17">
        <v>2024</v>
      </c>
      <c r="L111" s="17">
        <v>2024</v>
      </c>
      <c r="M111" s="27" t="s">
        <v>374</v>
      </c>
      <c r="N111" s="123"/>
    </row>
    <row r="112" spans="1:14" s="45" customFormat="1" ht="77.25" customHeight="1" x14ac:dyDescent="0.25">
      <c r="A112" s="62">
        <v>108</v>
      </c>
      <c r="B112" s="17" t="s">
        <v>441</v>
      </c>
      <c r="C112" s="16" t="s">
        <v>60</v>
      </c>
      <c r="D112" s="17" t="s">
        <v>24</v>
      </c>
      <c r="E112" s="124"/>
      <c r="F112" s="54">
        <v>1815000</v>
      </c>
      <c r="G112" s="54">
        <v>453750</v>
      </c>
      <c r="H112" s="54">
        <v>1361250</v>
      </c>
      <c r="I112" s="54">
        <v>0</v>
      </c>
      <c r="J112" s="17" t="s">
        <v>442</v>
      </c>
      <c r="K112" s="17">
        <v>2024</v>
      </c>
      <c r="L112" s="17">
        <v>2024</v>
      </c>
      <c r="M112" s="27" t="s">
        <v>374</v>
      </c>
      <c r="N112" s="123"/>
    </row>
    <row r="113" spans="1:15" s="134" customFormat="1" ht="48.75" customHeight="1" x14ac:dyDescent="0.25">
      <c r="A113" s="158">
        <v>109</v>
      </c>
      <c r="B113" s="159" t="s">
        <v>482</v>
      </c>
      <c r="C113" s="160" t="s">
        <v>60</v>
      </c>
      <c r="D113" s="159" t="s">
        <v>58</v>
      </c>
      <c r="E113" s="163"/>
      <c r="F113" s="132">
        <v>60000</v>
      </c>
      <c r="G113" s="132">
        <v>60000</v>
      </c>
      <c r="H113" s="164">
        <v>0</v>
      </c>
      <c r="I113" s="132">
        <v>0</v>
      </c>
      <c r="J113" s="159" t="s">
        <v>483</v>
      </c>
      <c r="K113" s="159">
        <v>2024</v>
      </c>
      <c r="L113" s="159">
        <v>2024</v>
      </c>
      <c r="M113" s="161" t="s">
        <v>374</v>
      </c>
      <c r="N113" s="165"/>
    </row>
    <row r="114" spans="1:15" s="45" customFormat="1" ht="51" x14ac:dyDescent="0.25">
      <c r="A114" s="62">
        <v>110</v>
      </c>
      <c r="B114" s="17" t="s">
        <v>443</v>
      </c>
      <c r="C114" s="16" t="s">
        <v>60</v>
      </c>
      <c r="D114" s="17" t="s">
        <v>24</v>
      </c>
      <c r="E114" s="17"/>
      <c r="F114" s="54">
        <v>400000</v>
      </c>
      <c r="G114" s="54">
        <v>400000</v>
      </c>
      <c r="H114" s="54">
        <v>0</v>
      </c>
      <c r="I114" s="54">
        <v>0</v>
      </c>
      <c r="J114" s="17" t="s">
        <v>444</v>
      </c>
      <c r="K114" s="17">
        <v>2024</v>
      </c>
      <c r="L114" s="17">
        <v>2024</v>
      </c>
      <c r="M114" s="27" t="s">
        <v>374</v>
      </c>
      <c r="N114" s="22"/>
      <c r="O114" s="125"/>
    </row>
    <row r="115" spans="1:15" s="45" customFormat="1" ht="169.5" customHeight="1" x14ac:dyDescent="0.25">
      <c r="A115" s="62">
        <v>111</v>
      </c>
      <c r="B115" s="17" t="s">
        <v>462</v>
      </c>
      <c r="C115" s="16" t="s">
        <v>60</v>
      </c>
      <c r="D115" s="27" t="s">
        <v>119</v>
      </c>
      <c r="E115" s="17"/>
      <c r="F115" s="54">
        <v>205371</v>
      </c>
      <c r="G115" s="54">
        <v>0</v>
      </c>
      <c r="H115" s="54">
        <v>125687</v>
      </c>
      <c r="I115" s="54">
        <v>79684</v>
      </c>
      <c r="J115" s="17" t="s">
        <v>463</v>
      </c>
      <c r="K115" s="17">
        <v>2023</v>
      </c>
      <c r="L115" s="17">
        <v>2025</v>
      </c>
      <c r="M115" s="27" t="s">
        <v>416</v>
      </c>
      <c r="N115" s="22" t="s">
        <v>464</v>
      </c>
      <c r="O115" s="125"/>
    </row>
    <row r="116" spans="1:15" s="45" customFormat="1" ht="147.6" customHeight="1" x14ac:dyDescent="0.25">
      <c r="A116" s="62">
        <v>112</v>
      </c>
      <c r="B116" s="17" t="s">
        <v>479</v>
      </c>
      <c r="C116" s="133" t="s">
        <v>60</v>
      </c>
      <c r="D116" s="17" t="s">
        <v>24</v>
      </c>
      <c r="E116" s="17"/>
      <c r="F116" s="54">
        <v>300000</v>
      </c>
      <c r="G116" s="54">
        <v>45000</v>
      </c>
      <c r="H116" s="54">
        <v>255000</v>
      </c>
      <c r="I116" s="54"/>
      <c r="J116" s="17" t="s">
        <v>478</v>
      </c>
      <c r="K116" s="17">
        <v>2024</v>
      </c>
      <c r="L116" s="17">
        <v>2025</v>
      </c>
      <c r="M116" s="17" t="s">
        <v>374</v>
      </c>
      <c r="N116" s="22" t="s">
        <v>104</v>
      </c>
      <c r="O116" s="125"/>
    </row>
    <row r="117" spans="1:15" s="45" customFormat="1" ht="94.5" customHeight="1" x14ac:dyDescent="0.25">
      <c r="A117" s="158">
        <v>113</v>
      </c>
      <c r="B117" s="159" t="s">
        <v>484</v>
      </c>
      <c r="C117" s="166" t="s">
        <v>60</v>
      </c>
      <c r="D117" s="159" t="s">
        <v>27</v>
      </c>
      <c r="E117" s="159"/>
      <c r="F117" s="132">
        <v>133150</v>
      </c>
      <c r="G117" s="132">
        <v>13315</v>
      </c>
      <c r="H117" s="132">
        <v>106520</v>
      </c>
      <c r="I117" s="132">
        <v>13315</v>
      </c>
      <c r="J117" s="159" t="s">
        <v>487</v>
      </c>
      <c r="K117" s="159">
        <v>2024</v>
      </c>
      <c r="L117" s="159">
        <v>2025</v>
      </c>
      <c r="M117" s="159"/>
      <c r="N117" s="162" t="s">
        <v>104</v>
      </c>
      <c r="O117" s="125"/>
    </row>
    <row r="118" spans="1:15" s="45" customFormat="1" ht="138.75" customHeight="1" x14ac:dyDescent="0.25">
      <c r="A118" s="158">
        <v>114</v>
      </c>
      <c r="B118" s="159" t="s">
        <v>485</v>
      </c>
      <c r="C118" s="166" t="s">
        <v>60</v>
      </c>
      <c r="D118" s="159" t="s">
        <v>119</v>
      </c>
      <c r="E118" s="159"/>
      <c r="F118" s="132">
        <v>304500</v>
      </c>
      <c r="G118" s="132">
        <v>45675</v>
      </c>
      <c r="H118" s="132">
        <v>258825</v>
      </c>
      <c r="I118" s="132">
        <v>0</v>
      </c>
      <c r="J118" s="159" t="s">
        <v>486</v>
      </c>
      <c r="K118" s="159">
        <v>2024</v>
      </c>
      <c r="L118" s="159">
        <v>2027</v>
      </c>
      <c r="M118" s="159"/>
      <c r="N118" s="162" t="s">
        <v>104</v>
      </c>
      <c r="O118" s="125"/>
    </row>
    <row r="119" spans="1:15" x14ac:dyDescent="0.25">
      <c r="A119" s="78"/>
      <c r="B119" s="23"/>
      <c r="C119" s="23"/>
      <c r="D119" s="23"/>
      <c r="E119" s="23"/>
      <c r="F119" s="77">
        <f>SUM(F5:F118)</f>
        <v>89522207.480000004</v>
      </c>
      <c r="G119" s="77">
        <f>SUM(G5:G118)</f>
        <v>25083712.329999998</v>
      </c>
      <c r="H119" s="77">
        <f>SUM(H5:H118)</f>
        <v>57578167.370000005</v>
      </c>
      <c r="I119" s="77">
        <f>SUM(I5:I118)</f>
        <v>6860327.7800000003</v>
      </c>
      <c r="J119" s="23"/>
      <c r="K119" s="23"/>
      <c r="L119" s="23"/>
      <c r="M119" s="23"/>
      <c r="N119" s="23"/>
    </row>
    <row r="120" spans="1:15" x14ac:dyDescent="0.25">
      <c r="F120" s="76"/>
      <c r="I120" s="25"/>
    </row>
    <row r="121" spans="1:15" x14ac:dyDescent="0.25">
      <c r="F121" s="76"/>
      <c r="I121" s="25"/>
    </row>
  </sheetData>
  <autoFilter ref="A2:N119" xr:uid="{00000000-0009-0000-0000-000002000000}">
    <filterColumn colId="6" showButton="0"/>
    <filterColumn colId="7" showButton="0"/>
    <filterColumn colId="10" showButton="0"/>
  </autoFilter>
  <mergeCells count="12">
    <mergeCell ref="A1:N1"/>
    <mergeCell ref="N2:N4"/>
    <mergeCell ref="F2:F4"/>
    <mergeCell ref="G2:I3"/>
    <mergeCell ref="J2:J4"/>
    <mergeCell ref="M2:M4"/>
    <mergeCell ref="A2:A4"/>
    <mergeCell ref="B2:B4"/>
    <mergeCell ref="C2:C4"/>
    <mergeCell ref="E2:E4"/>
    <mergeCell ref="K2:L3"/>
    <mergeCell ref="D2:D4"/>
  </mergeCells>
  <pageMargins left="0.70866141732283472" right="0.70866141732283472" top="0.39370078740157483" bottom="0.39370078740157483" header="0.31496062992125984" footer="0.31496062992125984"/>
  <pageSetup paperSize="9" scale="71" fitToHeight="0" orientation="landscape" r:id="rId1"/>
  <rowBreaks count="11" manualBreakCount="11">
    <brk id="14" max="13" man="1"/>
    <brk id="22" max="13" man="1"/>
    <brk id="31" max="13" man="1"/>
    <brk id="40" max="13" man="1"/>
    <brk id="49" max="13" man="1"/>
    <brk id="58" max="13" man="1"/>
    <brk id="67" max="13" man="1"/>
    <brk id="71" max="13" man="1"/>
    <brk id="85" max="13" man="1"/>
    <brk id="93" max="13" man="1"/>
    <brk id="98"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7"/>
  <sheetViews>
    <sheetView view="pageBreakPreview" zoomScaleNormal="100" zoomScaleSheetLayoutView="100" workbookViewId="0">
      <selection activeCell="A40" sqref="A40"/>
    </sheetView>
  </sheetViews>
  <sheetFormatPr defaultColWidth="9.140625" defaultRowHeight="12.75" x14ac:dyDescent="0.25"/>
  <cols>
    <col min="1" max="1" width="3.5703125" style="28" customWidth="1"/>
    <col min="2" max="2" width="18.140625" style="1" customWidth="1"/>
    <col min="3" max="3" width="11" style="1" customWidth="1"/>
    <col min="4" max="4" width="10" style="1" customWidth="1"/>
    <col min="5" max="5" width="10.7109375" style="1" customWidth="1"/>
    <col min="6" max="6" width="16.140625" style="28" customWidth="1"/>
    <col min="7" max="7" width="16.42578125" style="1" customWidth="1"/>
    <col min="8" max="8" width="15.7109375" style="1" customWidth="1"/>
    <col min="9" max="9" width="15.140625" style="1" customWidth="1"/>
    <col min="10" max="10" width="20.28515625" style="1" customWidth="1"/>
    <col min="11" max="11" width="9.7109375" style="2" customWidth="1"/>
    <col min="12" max="12" width="9.85546875" style="1" customWidth="1"/>
    <col min="13" max="13" width="11.140625" style="1" customWidth="1"/>
    <col min="14" max="14" width="8.5703125" style="1" customWidth="1"/>
    <col min="15" max="15" width="15.7109375" style="1" customWidth="1"/>
    <col min="16" max="16384" width="9.140625" style="28"/>
  </cols>
  <sheetData>
    <row r="1" spans="1:15" ht="15.75" x14ac:dyDescent="0.25">
      <c r="A1" s="155" t="s">
        <v>96</v>
      </c>
      <c r="B1" s="156"/>
      <c r="C1" s="156"/>
      <c r="D1" s="156"/>
      <c r="E1" s="156"/>
      <c r="F1" s="156"/>
      <c r="G1" s="156"/>
      <c r="H1" s="156"/>
      <c r="I1" s="156"/>
      <c r="J1" s="156"/>
      <c r="K1" s="156"/>
      <c r="L1" s="156"/>
      <c r="M1" s="156"/>
      <c r="N1" s="157"/>
    </row>
    <row r="2" spans="1:15" x14ac:dyDescent="0.25">
      <c r="A2" s="148" t="s">
        <v>1</v>
      </c>
      <c r="B2" s="149" t="s">
        <v>0</v>
      </c>
      <c r="C2" s="145" t="s">
        <v>2</v>
      </c>
      <c r="D2" s="145" t="s">
        <v>33</v>
      </c>
      <c r="E2" s="148" t="s">
        <v>426</v>
      </c>
      <c r="F2" s="145" t="s">
        <v>137</v>
      </c>
      <c r="G2" s="145" t="s">
        <v>3</v>
      </c>
      <c r="H2" s="145"/>
      <c r="I2" s="145"/>
      <c r="J2" s="145" t="s">
        <v>56</v>
      </c>
      <c r="K2" s="145" t="s">
        <v>7</v>
      </c>
      <c r="L2" s="145"/>
      <c r="M2" s="145" t="s">
        <v>49</v>
      </c>
      <c r="N2" s="145" t="s">
        <v>9</v>
      </c>
    </row>
    <row r="3" spans="1:15" x14ac:dyDescent="0.25">
      <c r="A3" s="148"/>
      <c r="B3" s="149"/>
      <c r="C3" s="145"/>
      <c r="D3" s="145"/>
      <c r="E3" s="148"/>
      <c r="F3" s="145"/>
      <c r="G3" s="145"/>
      <c r="H3" s="145"/>
      <c r="I3" s="145"/>
      <c r="J3" s="145"/>
      <c r="K3" s="145"/>
      <c r="L3" s="145"/>
      <c r="M3" s="145"/>
      <c r="N3" s="145"/>
    </row>
    <row r="4" spans="1:15" ht="66" customHeight="1" x14ac:dyDescent="0.25">
      <c r="A4" s="148"/>
      <c r="B4" s="149"/>
      <c r="C4" s="145"/>
      <c r="D4" s="145"/>
      <c r="E4" s="148"/>
      <c r="F4" s="145"/>
      <c r="G4" s="52" t="s">
        <v>4</v>
      </c>
      <c r="H4" s="52" t="s">
        <v>5</v>
      </c>
      <c r="I4" s="52" t="s">
        <v>6</v>
      </c>
      <c r="J4" s="145"/>
      <c r="K4" s="53" t="s">
        <v>14</v>
      </c>
      <c r="L4" s="53" t="s">
        <v>8</v>
      </c>
      <c r="M4" s="145"/>
      <c r="N4" s="145"/>
    </row>
    <row r="5" spans="1:15" s="38" customFormat="1" ht="78.75" x14ac:dyDescent="0.25">
      <c r="A5" s="62">
        <v>1</v>
      </c>
      <c r="B5" s="17" t="s">
        <v>107</v>
      </c>
      <c r="C5" s="46" t="s">
        <v>62</v>
      </c>
      <c r="D5" s="27" t="s">
        <v>29</v>
      </c>
      <c r="E5" s="17"/>
      <c r="F5" s="54">
        <v>170000</v>
      </c>
      <c r="G5" s="54">
        <f>F5*0.15</f>
        <v>25500</v>
      </c>
      <c r="H5" s="54">
        <f>F5-G5</f>
        <v>144500</v>
      </c>
      <c r="I5" s="54">
        <v>0</v>
      </c>
      <c r="J5" s="27" t="s">
        <v>159</v>
      </c>
      <c r="K5" s="17">
        <v>2024</v>
      </c>
      <c r="L5" s="17">
        <v>2024</v>
      </c>
      <c r="M5" s="17" t="s">
        <v>39</v>
      </c>
      <c r="N5" s="22" t="s">
        <v>104</v>
      </c>
      <c r="O5" s="51"/>
    </row>
    <row r="6" spans="1:15" ht="78.75" x14ac:dyDescent="0.25">
      <c r="A6" s="62">
        <v>2</v>
      </c>
      <c r="B6" s="17" t="s">
        <v>422</v>
      </c>
      <c r="C6" s="46" t="s">
        <v>62</v>
      </c>
      <c r="D6" s="27" t="s">
        <v>29</v>
      </c>
      <c r="E6" s="17"/>
      <c r="F6" s="54">
        <f>SUM(G6:I6)</f>
        <v>398471.74</v>
      </c>
      <c r="G6" s="54">
        <v>44828.07</v>
      </c>
      <c r="H6" s="54">
        <v>338700.98</v>
      </c>
      <c r="I6" s="54">
        <v>14942.69</v>
      </c>
      <c r="J6" s="17" t="s">
        <v>53</v>
      </c>
      <c r="K6" s="17">
        <v>2022</v>
      </c>
      <c r="L6" s="17">
        <v>2023</v>
      </c>
      <c r="M6" s="17" t="s">
        <v>374</v>
      </c>
      <c r="N6" s="22" t="s">
        <v>104</v>
      </c>
    </row>
    <row r="7" spans="1:15" ht="78.75" x14ac:dyDescent="0.25">
      <c r="A7" s="62">
        <v>3</v>
      </c>
      <c r="B7" s="17" t="s">
        <v>285</v>
      </c>
      <c r="C7" s="46" t="s">
        <v>62</v>
      </c>
      <c r="D7" s="27" t="s">
        <v>29</v>
      </c>
      <c r="E7" s="17"/>
      <c r="F7" s="54">
        <v>75000</v>
      </c>
      <c r="G7" s="54">
        <f>F7*0.15</f>
        <v>11250</v>
      </c>
      <c r="H7" s="54">
        <f>F7-G7</f>
        <v>63750</v>
      </c>
      <c r="I7" s="54">
        <v>0</v>
      </c>
      <c r="J7" s="17" t="s">
        <v>160</v>
      </c>
      <c r="K7" s="17">
        <v>2024</v>
      </c>
      <c r="L7" s="17">
        <v>2024</v>
      </c>
      <c r="M7" s="17" t="s">
        <v>48</v>
      </c>
      <c r="N7" s="22" t="s">
        <v>104</v>
      </c>
    </row>
    <row r="8" spans="1:15" ht="78.75" x14ac:dyDescent="0.25">
      <c r="A8" s="62">
        <v>4</v>
      </c>
      <c r="B8" s="17" t="s">
        <v>12</v>
      </c>
      <c r="C8" s="46" t="s">
        <v>62</v>
      </c>
      <c r="D8" s="27" t="s">
        <v>29</v>
      </c>
      <c r="E8" s="17"/>
      <c r="F8" s="54">
        <v>123240</v>
      </c>
      <c r="G8" s="56">
        <v>0</v>
      </c>
      <c r="H8" s="54">
        <v>123240</v>
      </c>
      <c r="I8" s="54">
        <v>0</v>
      </c>
      <c r="J8" s="17" t="s">
        <v>54</v>
      </c>
      <c r="K8" s="17">
        <v>2024</v>
      </c>
      <c r="L8" s="17">
        <v>2024</v>
      </c>
      <c r="M8" s="17" t="s">
        <v>48</v>
      </c>
      <c r="N8" s="22" t="s">
        <v>104</v>
      </c>
    </row>
    <row r="9" spans="1:15" ht="78.75" x14ac:dyDescent="0.25">
      <c r="A9" s="62">
        <v>5</v>
      </c>
      <c r="B9" s="17" t="s">
        <v>288</v>
      </c>
      <c r="C9" s="46" t="s">
        <v>62</v>
      </c>
      <c r="D9" s="27" t="s">
        <v>29</v>
      </c>
      <c r="E9" s="17"/>
      <c r="F9" s="54">
        <v>100000</v>
      </c>
      <c r="G9" s="56">
        <f>F9*0.15</f>
        <v>15000</v>
      </c>
      <c r="H9" s="54">
        <f>F9-G9</f>
        <v>85000</v>
      </c>
      <c r="I9" s="54">
        <v>0</v>
      </c>
      <c r="J9" s="17" t="s">
        <v>289</v>
      </c>
      <c r="K9" s="17">
        <v>2024</v>
      </c>
      <c r="L9" s="17">
        <v>2024</v>
      </c>
      <c r="M9" s="17" t="s">
        <v>114</v>
      </c>
      <c r="N9" s="22" t="s">
        <v>104</v>
      </c>
    </row>
    <row r="10" spans="1:15" s="38" customFormat="1" ht="102" x14ac:dyDescent="0.25">
      <c r="A10" s="62">
        <v>6</v>
      </c>
      <c r="B10" s="17" t="s">
        <v>253</v>
      </c>
      <c r="C10" s="46" t="s">
        <v>62</v>
      </c>
      <c r="D10" s="27" t="s">
        <v>29</v>
      </c>
      <c r="E10" s="17"/>
      <c r="F10" s="54">
        <v>100000</v>
      </c>
      <c r="G10" s="54">
        <v>0</v>
      </c>
      <c r="H10" s="54">
        <v>100000</v>
      </c>
      <c r="I10" s="54">
        <v>0</v>
      </c>
      <c r="J10" s="17" t="s">
        <v>195</v>
      </c>
      <c r="K10" s="17">
        <v>2023</v>
      </c>
      <c r="L10" s="17">
        <v>2024</v>
      </c>
      <c r="M10" s="17" t="s">
        <v>114</v>
      </c>
      <c r="N10" s="22" t="s">
        <v>104</v>
      </c>
      <c r="O10" s="51"/>
    </row>
    <row r="11" spans="1:15" ht="114.75" x14ac:dyDescent="0.25">
      <c r="A11" s="62">
        <v>7</v>
      </c>
      <c r="B11" s="17" t="s">
        <v>423</v>
      </c>
      <c r="C11" s="46" t="s">
        <v>62</v>
      </c>
      <c r="D11" s="27" t="s">
        <v>59</v>
      </c>
      <c r="E11" s="97"/>
      <c r="F11" s="54">
        <f>SUM(G11:H11)</f>
        <v>1058948</v>
      </c>
      <c r="G11" s="54">
        <v>158948</v>
      </c>
      <c r="H11" s="54">
        <v>900000</v>
      </c>
      <c r="I11" s="54">
        <v>0</v>
      </c>
      <c r="J11" s="17" t="s">
        <v>132</v>
      </c>
      <c r="K11" s="97">
        <v>2022</v>
      </c>
      <c r="L11" s="97">
        <v>2023</v>
      </c>
      <c r="M11" s="17" t="s">
        <v>51</v>
      </c>
      <c r="N11" s="22" t="s">
        <v>104</v>
      </c>
    </row>
    <row r="12" spans="1:15" s="38" customFormat="1" ht="78.75" x14ac:dyDescent="0.25">
      <c r="A12" s="62">
        <v>8</v>
      </c>
      <c r="B12" s="17" t="s">
        <v>52</v>
      </c>
      <c r="C12" s="46" t="s">
        <v>62</v>
      </c>
      <c r="D12" s="27" t="s">
        <v>59</v>
      </c>
      <c r="E12" s="17"/>
      <c r="F12" s="54">
        <v>91064</v>
      </c>
      <c r="G12" s="56">
        <v>0</v>
      </c>
      <c r="H12" s="54">
        <v>91064</v>
      </c>
      <c r="I12" s="54">
        <v>0</v>
      </c>
      <c r="J12" s="17" t="s">
        <v>10</v>
      </c>
      <c r="K12" s="17">
        <v>2024</v>
      </c>
      <c r="L12" s="17">
        <v>2024</v>
      </c>
      <c r="M12" s="17" t="s">
        <v>47</v>
      </c>
      <c r="N12" s="22" t="s">
        <v>104</v>
      </c>
      <c r="O12" s="51"/>
    </row>
    <row r="13" spans="1:15" s="38" customFormat="1" ht="78.75" x14ac:dyDescent="0.25">
      <c r="A13" s="62">
        <v>9</v>
      </c>
      <c r="B13" s="17" t="s">
        <v>106</v>
      </c>
      <c r="C13" s="46" t="s">
        <v>62</v>
      </c>
      <c r="D13" s="27" t="s">
        <v>59</v>
      </c>
      <c r="E13" s="17"/>
      <c r="F13" s="54">
        <v>125000</v>
      </c>
      <c r="G13" s="54">
        <f>F13*0.15</f>
        <v>18750</v>
      </c>
      <c r="H13" s="54">
        <f>F13-G13</f>
        <v>106250</v>
      </c>
      <c r="I13" s="54">
        <v>0</v>
      </c>
      <c r="J13" s="17" t="s">
        <v>105</v>
      </c>
      <c r="K13" s="17">
        <v>2023</v>
      </c>
      <c r="L13" s="17">
        <v>2024</v>
      </c>
      <c r="M13" s="17" t="s">
        <v>43</v>
      </c>
      <c r="N13" s="22" t="s">
        <v>104</v>
      </c>
      <c r="O13" s="51"/>
    </row>
    <row r="14" spans="1:15" s="38" customFormat="1" ht="78.75" x14ac:dyDescent="0.25">
      <c r="A14" s="62">
        <v>10</v>
      </c>
      <c r="B14" s="17" t="s">
        <v>108</v>
      </c>
      <c r="C14" s="46" t="s">
        <v>62</v>
      </c>
      <c r="D14" s="27" t="s">
        <v>59</v>
      </c>
      <c r="E14" s="17"/>
      <c r="F14" s="54">
        <v>1000000</v>
      </c>
      <c r="G14" s="54">
        <f>F14*0.15</f>
        <v>150000</v>
      </c>
      <c r="H14" s="54">
        <f>F14-G14</f>
        <v>850000</v>
      </c>
      <c r="I14" s="54">
        <v>0</v>
      </c>
      <c r="J14" s="17" t="s">
        <v>368</v>
      </c>
      <c r="K14" s="17">
        <v>2023</v>
      </c>
      <c r="L14" s="17">
        <v>2024</v>
      </c>
      <c r="M14" s="17" t="s">
        <v>374</v>
      </c>
      <c r="N14" s="22" t="s">
        <v>104</v>
      </c>
      <c r="O14" s="51"/>
    </row>
    <row r="15" spans="1:15" s="38" customFormat="1" ht="78.75" x14ac:dyDescent="0.25">
      <c r="A15" s="62">
        <v>11</v>
      </c>
      <c r="B15" s="17" t="s">
        <v>418</v>
      </c>
      <c r="C15" s="46" t="s">
        <v>62</v>
      </c>
      <c r="D15" s="27" t="s">
        <v>59</v>
      </c>
      <c r="E15" s="17"/>
      <c r="F15" s="54">
        <v>2000000</v>
      </c>
      <c r="G15" s="54">
        <f>F15*0.15</f>
        <v>300000</v>
      </c>
      <c r="H15" s="54">
        <f>F15-G15</f>
        <v>1700000</v>
      </c>
      <c r="I15" s="54">
        <v>0</v>
      </c>
      <c r="J15" s="17" t="s">
        <v>101</v>
      </c>
      <c r="K15" s="17">
        <v>2022</v>
      </c>
      <c r="L15" s="17">
        <v>2023</v>
      </c>
      <c r="M15" s="17" t="s">
        <v>374</v>
      </c>
      <c r="N15" s="22" t="s">
        <v>104</v>
      </c>
      <c r="O15" s="51"/>
    </row>
    <row r="16" spans="1:15" s="38" customFormat="1" ht="78.75" x14ac:dyDescent="0.25">
      <c r="A16" s="62">
        <v>12</v>
      </c>
      <c r="B16" s="17" t="s">
        <v>133</v>
      </c>
      <c r="C16" s="46" t="s">
        <v>62</v>
      </c>
      <c r="D16" s="27" t="s">
        <v>59</v>
      </c>
      <c r="E16" s="17"/>
      <c r="F16" s="54">
        <v>120000</v>
      </c>
      <c r="G16" s="54">
        <v>0</v>
      </c>
      <c r="H16" s="54">
        <v>120000</v>
      </c>
      <c r="I16" s="54">
        <v>0</v>
      </c>
      <c r="J16" s="17" t="s">
        <v>50</v>
      </c>
      <c r="K16" s="17">
        <v>2023</v>
      </c>
      <c r="L16" s="17">
        <v>2024</v>
      </c>
      <c r="M16" s="17" t="s">
        <v>374</v>
      </c>
      <c r="N16" s="22" t="s">
        <v>104</v>
      </c>
      <c r="O16" s="51"/>
    </row>
    <row r="17" spans="1:15" s="90" customFormat="1" ht="63.75" x14ac:dyDescent="0.25">
      <c r="A17" s="62">
        <v>13</v>
      </c>
      <c r="B17" s="27" t="s">
        <v>175</v>
      </c>
      <c r="C17" s="46" t="s">
        <v>62</v>
      </c>
      <c r="D17" s="27" t="s">
        <v>28</v>
      </c>
      <c r="E17" s="27"/>
      <c r="F17" s="85">
        <v>70000</v>
      </c>
      <c r="G17" s="85">
        <v>70000</v>
      </c>
      <c r="H17" s="54">
        <v>0</v>
      </c>
      <c r="I17" s="54">
        <v>0</v>
      </c>
      <c r="J17" s="27" t="s">
        <v>185</v>
      </c>
      <c r="K17" s="27">
        <v>2022</v>
      </c>
      <c r="L17" s="27">
        <v>2023</v>
      </c>
      <c r="M17" s="17" t="s">
        <v>374</v>
      </c>
      <c r="N17" s="27"/>
    </row>
    <row r="18" spans="1:15" s="90" customFormat="1" ht="38.25" x14ac:dyDescent="0.25">
      <c r="A18" s="62">
        <v>14</v>
      </c>
      <c r="B18" s="27" t="s">
        <v>358</v>
      </c>
      <c r="C18" s="46" t="s">
        <v>62</v>
      </c>
      <c r="D18" s="27" t="s">
        <v>28</v>
      </c>
      <c r="E18" s="27"/>
      <c r="F18" s="85">
        <v>90000</v>
      </c>
      <c r="G18" s="85">
        <v>90000</v>
      </c>
      <c r="H18" s="54">
        <v>0</v>
      </c>
      <c r="I18" s="54">
        <v>0</v>
      </c>
      <c r="J18" s="27" t="s">
        <v>359</v>
      </c>
      <c r="K18" s="27">
        <v>2024</v>
      </c>
      <c r="L18" s="27">
        <v>2024</v>
      </c>
      <c r="M18" s="91" t="s">
        <v>43</v>
      </c>
      <c r="N18" s="27"/>
    </row>
    <row r="19" spans="1:15" ht="89.25" x14ac:dyDescent="0.25">
      <c r="A19" s="62">
        <v>15</v>
      </c>
      <c r="B19" s="17" t="s">
        <v>164</v>
      </c>
      <c r="C19" s="46" t="s">
        <v>62</v>
      </c>
      <c r="D19" s="27" t="s">
        <v>28</v>
      </c>
      <c r="E19" s="17"/>
      <c r="F19" s="95">
        <v>200000</v>
      </c>
      <c r="G19" s="95">
        <f>F19*0.15</f>
        <v>30000</v>
      </c>
      <c r="H19" s="54">
        <f>F19-G19</f>
        <v>170000</v>
      </c>
      <c r="I19" s="54">
        <v>0</v>
      </c>
      <c r="J19" s="17" t="s">
        <v>165</v>
      </c>
      <c r="K19" s="17">
        <v>2022</v>
      </c>
      <c r="L19" s="17">
        <v>2024</v>
      </c>
      <c r="M19" s="17" t="s">
        <v>374</v>
      </c>
      <c r="N19" s="22" t="s">
        <v>104</v>
      </c>
    </row>
    <row r="20" spans="1:15" s="38" customFormat="1" ht="38.25" x14ac:dyDescent="0.25">
      <c r="A20" s="62">
        <v>16</v>
      </c>
      <c r="B20" s="17" t="s">
        <v>130</v>
      </c>
      <c r="C20" s="46" t="s">
        <v>62</v>
      </c>
      <c r="D20" s="27" t="s">
        <v>28</v>
      </c>
      <c r="E20" s="17"/>
      <c r="F20" s="95">
        <v>50000</v>
      </c>
      <c r="G20" s="95">
        <v>50000</v>
      </c>
      <c r="H20" s="54">
        <v>0</v>
      </c>
      <c r="I20" s="54">
        <v>0</v>
      </c>
      <c r="J20" s="17" t="s">
        <v>161</v>
      </c>
      <c r="K20" s="17">
        <v>2023</v>
      </c>
      <c r="L20" s="17">
        <v>2024</v>
      </c>
      <c r="M20" s="17" t="s">
        <v>374</v>
      </c>
      <c r="N20" s="22"/>
      <c r="O20" s="75"/>
    </row>
    <row r="21" spans="1:15" s="38" customFormat="1" ht="78.75" x14ac:dyDescent="0.25">
      <c r="A21" s="62">
        <v>17</v>
      </c>
      <c r="B21" s="17" t="s">
        <v>166</v>
      </c>
      <c r="C21" s="46" t="s">
        <v>62</v>
      </c>
      <c r="D21" s="27" t="s">
        <v>28</v>
      </c>
      <c r="E21" s="17"/>
      <c r="F21" s="95">
        <v>90600</v>
      </c>
      <c r="G21" s="95">
        <f>F21-I21</f>
        <v>63450</v>
      </c>
      <c r="H21" s="54">
        <v>0</v>
      </c>
      <c r="I21" s="54">
        <v>27150</v>
      </c>
      <c r="J21" s="17" t="s">
        <v>415</v>
      </c>
      <c r="K21" s="17">
        <v>2022</v>
      </c>
      <c r="L21" s="17">
        <v>2024</v>
      </c>
      <c r="M21" s="17" t="s">
        <v>374</v>
      </c>
      <c r="N21" s="22" t="s">
        <v>104</v>
      </c>
      <c r="O21" s="64"/>
    </row>
    <row r="22" spans="1:15" s="90" customFormat="1" ht="38.25" x14ac:dyDescent="0.25">
      <c r="A22" s="62">
        <v>18</v>
      </c>
      <c r="B22" s="27" t="s">
        <v>189</v>
      </c>
      <c r="C22" s="46" t="s">
        <v>62</v>
      </c>
      <c r="D22" s="27" t="s">
        <v>28</v>
      </c>
      <c r="E22" s="27"/>
      <c r="F22" s="85">
        <v>50000</v>
      </c>
      <c r="G22" s="85">
        <v>50000</v>
      </c>
      <c r="H22" s="54">
        <v>0</v>
      </c>
      <c r="I22" s="54">
        <v>0</v>
      </c>
      <c r="J22" s="27" t="s">
        <v>190</v>
      </c>
      <c r="K22" s="27">
        <v>2023</v>
      </c>
      <c r="L22" s="27">
        <v>2024</v>
      </c>
      <c r="M22" s="17" t="s">
        <v>374</v>
      </c>
      <c r="N22" s="27"/>
    </row>
    <row r="23" spans="1:15" s="38" customFormat="1" ht="78.75" x14ac:dyDescent="0.25">
      <c r="A23" s="62">
        <v>19</v>
      </c>
      <c r="B23" s="86" t="s">
        <v>290</v>
      </c>
      <c r="C23" s="92" t="s">
        <v>62</v>
      </c>
      <c r="D23" s="87" t="s">
        <v>112</v>
      </c>
      <c r="E23" s="86"/>
      <c r="F23" s="88">
        <v>361741</v>
      </c>
      <c r="G23" s="88">
        <f>F23*0.15</f>
        <v>54261.15</v>
      </c>
      <c r="H23" s="88">
        <f>F23-G23</f>
        <v>307479.84999999998</v>
      </c>
      <c r="I23" s="88">
        <v>0</v>
      </c>
      <c r="J23" s="86" t="s">
        <v>115</v>
      </c>
      <c r="K23" s="86">
        <v>2023</v>
      </c>
      <c r="L23" s="86">
        <v>2024</v>
      </c>
      <c r="M23" s="86" t="s">
        <v>111</v>
      </c>
      <c r="N23" s="89" t="s">
        <v>104</v>
      </c>
      <c r="O23" s="51"/>
    </row>
    <row r="24" spans="1:15" s="38" customFormat="1" ht="78.75" x14ac:dyDescent="0.25">
      <c r="A24" s="62">
        <v>20</v>
      </c>
      <c r="B24" s="17" t="s">
        <v>117</v>
      </c>
      <c r="C24" s="46" t="s">
        <v>62</v>
      </c>
      <c r="D24" s="27" t="s">
        <v>30</v>
      </c>
      <c r="E24" s="17"/>
      <c r="F24" s="54">
        <v>17000000</v>
      </c>
      <c r="G24" s="54">
        <f>F24*0.15</f>
        <v>2550000</v>
      </c>
      <c r="H24" s="54">
        <f>F24-G24</f>
        <v>14450000</v>
      </c>
      <c r="I24" s="54">
        <v>0</v>
      </c>
      <c r="J24" s="17" t="s">
        <v>118</v>
      </c>
      <c r="K24" s="17">
        <v>2023</v>
      </c>
      <c r="L24" s="17">
        <v>2025</v>
      </c>
      <c r="M24" s="17" t="s">
        <v>374</v>
      </c>
      <c r="N24" s="22" t="s">
        <v>104</v>
      </c>
      <c r="O24" s="51"/>
    </row>
    <row r="25" spans="1:15" ht="76.5" x14ac:dyDescent="0.25">
      <c r="A25" s="62">
        <v>21</v>
      </c>
      <c r="B25" s="17" t="s">
        <v>145</v>
      </c>
      <c r="C25" s="46" t="s">
        <v>62</v>
      </c>
      <c r="D25" s="27" t="s">
        <v>30</v>
      </c>
      <c r="E25" s="17"/>
      <c r="F25" s="54">
        <v>1100000</v>
      </c>
      <c r="G25" s="54">
        <v>1100000</v>
      </c>
      <c r="H25" s="54">
        <v>0</v>
      </c>
      <c r="I25" s="54">
        <f>F25-G25</f>
        <v>0</v>
      </c>
      <c r="J25" s="17" t="s">
        <v>140</v>
      </c>
      <c r="K25" s="17">
        <v>2021</v>
      </c>
      <c r="L25" s="17">
        <v>2023</v>
      </c>
      <c r="M25" s="17" t="s">
        <v>385</v>
      </c>
      <c r="N25" s="17"/>
    </row>
    <row r="26" spans="1:15" ht="78.75" x14ac:dyDescent="0.25">
      <c r="A26" s="62">
        <v>22</v>
      </c>
      <c r="B26" s="17" t="s">
        <v>245</v>
      </c>
      <c r="C26" s="46" t="s">
        <v>62</v>
      </c>
      <c r="D26" s="27" t="s">
        <v>30</v>
      </c>
      <c r="E26" s="17"/>
      <c r="F26" s="54">
        <v>54000</v>
      </c>
      <c r="G26" s="54">
        <f>F26*0.15</f>
        <v>8100</v>
      </c>
      <c r="H26" s="54">
        <f t="shared" ref="H26:H36" si="0">F26-G26</f>
        <v>45900</v>
      </c>
      <c r="I26" s="54">
        <v>0</v>
      </c>
      <c r="J26" s="17" t="s">
        <v>192</v>
      </c>
      <c r="K26" s="17">
        <v>2023</v>
      </c>
      <c r="L26" s="17">
        <v>2024</v>
      </c>
      <c r="M26" s="17" t="s">
        <v>46</v>
      </c>
      <c r="N26" s="22" t="s">
        <v>104</v>
      </c>
      <c r="O26" s="12"/>
    </row>
    <row r="27" spans="1:15" s="21" customFormat="1" ht="78.75" x14ac:dyDescent="0.2">
      <c r="A27" s="62">
        <v>23</v>
      </c>
      <c r="B27" s="17" t="s">
        <v>383</v>
      </c>
      <c r="C27" s="46" t="s">
        <v>62</v>
      </c>
      <c r="D27" s="27" t="s">
        <v>30</v>
      </c>
      <c r="E27" s="17"/>
      <c r="F27" s="54">
        <v>50000</v>
      </c>
      <c r="G27" s="54">
        <f>F27*0.15</f>
        <v>7500</v>
      </c>
      <c r="H27" s="54">
        <f t="shared" si="0"/>
        <v>42500</v>
      </c>
      <c r="I27" s="54">
        <v>0</v>
      </c>
      <c r="J27" s="17" t="s">
        <v>11</v>
      </c>
      <c r="K27" s="17">
        <v>2023</v>
      </c>
      <c r="L27" s="17">
        <v>2024</v>
      </c>
      <c r="M27" s="17" t="s">
        <v>375</v>
      </c>
      <c r="N27" s="22" t="s">
        <v>104</v>
      </c>
    </row>
    <row r="28" spans="1:15" s="21" customFormat="1" ht="78.75" x14ac:dyDescent="0.2">
      <c r="A28" s="62">
        <v>24</v>
      </c>
      <c r="B28" s="17" t="s">
        <v>384</v>
      </c>
      <c r="C28" s="46" t="s">
        <v>62</v>
      </c>
      <c r="D28" s="27" t="s">
        <v>30</v>
      </c>
      <c r="E28" s="17"/>
      <c r="F28" s="54">
        <v>150000</v>
      </c>
      <c r="G28" s="54">
        <f>F28*0.15</f>
        <v>22500</v>
      </c>
      <c r="H28" s="54">
        <f t="shared" si="0"/>
        <v>127500</v>
      </c>
      <c r="I28" s="54"/>
      <c r="J28" s="17" t="s">
        <v>202</v>
      </c>
      <c r="K28" s="17">
        <v>2023</v>
      </c>
      <c r="L28" s="17">
        <v>2024</v>
      </c>
      <c r="M28" s="27" t="s">
        <v>66</v>
      </c>
      <c r="N28" s="22" t="s">
        <v>104</v>
      </c>
    </row>
    <row r="29" spans="1:15" s="38" customFormat="1" ht="78.75" x14ac:dyDescent="0.25">
      <c r="A29" s="62">
        <v>25</v>
      </c>
      <c r="B29" s="27" t="s">
        <v>163</v>
      </c>
      <c r="C29" s="46" t="s">
        <v>62</v>
      </c>
      <c r="D29" s="27" t="s">
        <v>30</v>
      </c>
      <c r="E29" s="27"/>
      <c r="F29" s="57">
        <v>200000</v>
      </c>
      <c r="G29" s="57">
        <f>F29*0.3</f>
        <v>60000</v>
      </c>
      <c r="H29" s="57">
        <f t="shared" si="0"/>
        <v>140000</v>
      </c>
      <c r="I29" s="56">
        <v>0</v>
      </c>
      <c r="J29" s="27" t="s">
        <v>162</v>
      </c>
      <c r="K29" s="27">
        <v>2023</v>
      </c>
      <c r="L29" s="27">
        <v>2024</v>
      </c>
      <c r="M29" s="27" t="s">
        <v>66</v>
      </c>
      <c r="N29" s="22" t="s">
        <v>104</v>
      </c>
    </row>
    <row r="30" spans="1:15" s="38" customFormat="1" ht="78.75" x14ac:dyDescent="0.25">
      <c r="A30" s="62">
        <v>26</v>
      </c>
      <c r="B30" s="27" t="s">
        <v>201</v>
      </c>
      <c r="C30" s="46" t="s">
        <v>62</v>
      </c>
      <c r="D30" s="27" t="s">
        <v>30</v>
      </c>
      <c r="E30" s="27"/>
      <c r="F30" s="57">
        <v>400000</v>
      </c>
      <c r="G30" s="57">
        <f t="shared" ref="G30:G36" si="1">F30*0.15</f>
        <v>60000</v>
      </c>
      <c r="H30" s="57">
        <f t="shared" si="0"/>
        <v>340000</v>
      </c>
      <c r="I30" s="56">
        <v>0</v>
      </c>
      <c r="J30" s="27" t="s">
        <v>362</v>
      </c>
      <c r="K30" s="27">
        <v>2024</v>
      </c>
      <c r="L30" s="27">
        <v>2024</v>
      </c>
      <c r="M30" s="27" t="s">
        <v>66</v>
      </c>
      <c r="N30" s="22" t="s">
        <v>104</v>
      </c>
    </row>
    <row r="31" spans="1:15" s="38" customFormat="1" ht="78.75" x14ac:dyDescent="0.25">
      <c r="A31" s="62">
        <v>27</v>
      </c>
      <c r="B31" s="27" t="s">
        <v>203</v>
      </c>
      <c r="C31" s="46" t="s">
        <v>62</v>
      </c>
      <c r="D31" s="27" t="s">
        <v>30</v>
      </c>
      <c r="E31" s="27"/>
      <c r="F31" s="57">
        <v>70000</v>
      </c>
      <c r="G31" s="57">
        <f t="shared" si="1"/>
        <v>10500</v>
      </c>
      <c r="H31" s="57">
        <f t="shared" si="0"/>
        <v>59500</v>
      </c>
      <c r="I31" s="56">
        <v>0</v>
      </c>
      <c r="J31" s="27" t="s">
        <v>205</v>
      </c>
      <c r="K31" s="27">
        <v>2023</v>
      </c>
      <c r="L31" s="27">
        <v>2024</v>
      </c>
      <c r="M31" s="27" t="s">
        <v>66</v>
      </c>
      <c r="N31" s="22" t="s">
        <v>104</v>
      </c>
    </row>
    <row r="32" spans="1:15" s="38" customFormat="1" ht="78.75" x14ac:dyDescent="0.25">
      <c r="A32" s="62">
        <v>28</v>
      </c>
      <c r="B32" s="27" t="s">
        <v>204</v>
      </c>
      <c r="C32" s="46" t="s">
        <v>62</v>
      </c>
      <c r="D32" s="27" t="s">
        <v>30</v>
      </c>
      <c r="E32" s="27"/>
      <c r="F32" s="57">
        <v>70000</v>
      </c>
      <c r="G32" s="57">
        <f t="shared" si="1"/>
        <v>10500</v>
      </c>
      <c r="H32" s="57">
        <f t="shared" si="0"/>
        <v>59500</v>
      </c>
      <c r="I32" s="56">
        <v>0</v>
      </c>
      <c r="J32" s="27" t="s">
        <v>206</v>
      </c>
      <c r="K32" s="27">
        <v>2023</v>
      </c>
      <c r="L32" s="27">
        <v>2024</v>
      </c>
      <c r="M32" s="27" t="s">
        <v>66</v>
      </c>
      <c r="N32" s="22" t="s">
        <v>104</v>
      </c>
    </row>
    <row r="33" spans="1:15" s="38" customFormat="1" ht="78.75" x14ac:dyDescent="0.25">
      <c r="A33" s="62">
        <v>29</v>
      </c>
      <c r="B33" s="27" t="s">
        <v>254</v>
      </c>
      <c r="C33" s="46" t="s">
        <v>62</v>
      </c>
      <c r="D33" s="27" t="s">
        <v>30</v>
      </c>
      <c r="E33" s="27"/>
      <c r="F33" s="57">
        <v>50000</v>
      </c>
      <c r="G33" s="57">
        <f t="shared" si="1"/>
        <v>7500</v>
      </c>
      <c r="H33" s="57">
        <f t="shared" si="0"/>
        <v>42500</v>
      </c>
      <c r="I33" s="56">
        <v>0</v>
      </c>
      <c r="J33" s="27" t="s">
        <v>255</v>
      </c>
      <c r="K33" s="27">
        <v>2023</v>
      </c>
      <c r="L33" s="27">
        <v>2024</v>
      </c>
      <c r="M33" s="27" t="s">
        <v>66</v>
      </c>
      <c r="N33" s="22" t="s">
        <v>104</v>
      </c>
    </row>
    <row r="34" spans="1:15" s="38" customFormat="1" ht="78.75" x14ac:dyDescent="0.25">
      <c r="A34" s="62">
        <v>30</v>
      </c>
      <c r="B34" s="27" t="s">
        <v>272</v>
      </c>
      <c r="C34" s="46" t="s">
        <v>62</v>
      </c>
      <c r="D34" s="27" t="s">
        <v>30</v>
      </c>
      <c r="E34" s="27"/>
      <c r="F34" s="57">
        <v>200000</v>
      </c>
      <c r="G34" s="57">
        <f t="shared" si="1"/>
        <v>30000</v>
      </c>
      <c r="H34" s="57">
        <f t="shared" si="0"/>
        <v>170000</v>
      </c>
      <c r="I34" s="57">
        <v>0</v>
      </c>
      <c r="J34" s="27" t="s">
        <v>207</v>
      </c>
      <c r="K34" s="27">
        <v>2023</v>
      </c>
      <c r="L34" s="27">
        <v>2024</v>
      </c>
      <c r="M34" s="69" t="s">
        <v>374</v>
      </c>
      <c r="N34" s="22" t="s">
        <v>104</v>
      </c>
    </row>
    <row r="35" spans="1:15" s="38" customFormat="1" ht="78.75" x14ac:dyDescent="0.25">
      <c r="A35" s="62">
        <v>31</v>
      </c>
      <c r="B35" s="27" t="s">
        <v>274</v>
      </c>
      <c r="C35" s="46" t="s">
        <v>62</v>
      </c>
      <c r="D35" s="27" t="s">
        <v>30</v>
      </c>
      <c r="E35" s="27"/>
      <c r="F35" s="57">
        <v>200000</v>
      </c>
      <c r="G35" s="57">
        <f t="shared" si="1"/>
        <v>30000</v>
      </c>
      <c r="H35" s="57">
        <f t="shared" si="0"/>
        <v>170000</v>
      </c>
      <c r="I35" s="57">
        <v>0</v>
      </c>
      <c r="J35" s="27" t="s">
        <v>275</v>
      </c>
      <c r="K35" s="27">
        <v>2023</v>
      </c>
      <c r="L35" s="27">
        <v>2024</v>
      </c>
      <c r="M35" s="69" t="s">
        <v>374</v>
      </c>
      <c r="N35" s="22" t="s">
        <v>104</v>
      </c>
    </row>
    <row r="36" spans="1:15" s="38" customFormat="1" ht="78.75" x14ac:dyDescent="0.25">
      <c r="A36" s="62">
        <v>32</v>
      </c>
      <c r="B36" s="27" t="s">
        <v>246</v>
      </c>
      <c r="C36" s="46" t="s">
        <v>62</v>
      </c>
      <c r="D36" s="27" t="s">
        <v>256</v>
      </c>
      <c r="E36" s="5"/>
      <c r="F36" s="57">
        <v>50000</v>
      </c>
      <c r="G36" s="57">
        <f t="shared" si="1"/>
        <v>7500</v>
      </c>
      <c r="H36" s="57">
        <f t="shared" si="0"/>
        <v>42500</v>
      </c>
      <c r="I36" s="57">
        <v>0</v>
      </c>
      <c r="J36" s="3" t="s">
        <v>247</v>
      </c>
      <c r="K36" s="67">
        <v>2023</v>
      </c>
      <c r="L36" s="67">
        <v>2024</v>
      </c>
      <c r="M36" s="68" t="s">
        <v>38</v>
      </c>
      <c r="N36" s="22" t="s">
        <v>104</v>
      </c>
    </row>
    <row r="37" spans="1:15" ht="76.5" x14ac:dyDescent="0.25">
      <c r="A37" s="62">
        <v>33</v>
      </c>
      <c r="B37" s="27" t="s">
        <v>193</v>
      </c>
      <c r="C37" s="46" t="s">
        <v>62</v>
      </c>
      <c r="D37" s="27" t="s">
        <v>31</v>
      </c>
      <c r="E37" s="5"/>
      <c r="F37" s="57">
        <v>50000</v>
      </c>
      <c r="G37" s="57">
        <v>50000</v>
      </c>
      <c r="H37" s="57">
        <v>0</v>
      </c>
      <c r="I37" s="57">
        <v>0</v>
      </c>
      <c r="J37" s="3" t="s">
        <v>194</v>
      </c>
      <c r="K37" s="27">
        <v>2023</v>
      </c>
      <c r="L37" s="27">
        <v>2024</v>
      </c>
      <c r="M37" s="69" t="s">
        <v>374</v>
      </c>
      <c r="N37" s="32"/>
      <c r="O37" s="28"/>
    </row>
    <row r="38" spans="1:15" ht="63.75" x14ac:dyDescent="0.25">
      <c r="A38" s="62">
        <v>34</v>
      </c>
      <c r="B38" s="68" t="s">
        <v>297</v>
      </c>
      <c r="C38" s="46" t="s">
        <v>62</v>
      </c>
      <c r="D38" s="68" t="s">
        <v>31</v>
      </c>
      <c r="E38" s="100"/>
      <c r="F38" s="81">
        <v>80000</v>
      </c>
      <c r="G38" s="81">
        <v>80000</v>
      </c>
      <c r="H38" s="57">
        <v>0</v>
      </c>
      <c r="I38" s="57">
        <v>0</v>
      </c>
      <c r="J38" s="101" t="s">
        <v>298</v>
      </c>
      <c r="K38" s="68">
        <v>2023</v>
      </c>
      <c r="L38" s="68">
        <v>2024</v>
      </c>
      <c r="M38" s="68" t="s">
        <v>39</v>
      </c>
      <c r="N38" s="102"/>
      <c r="O38" s="96"/>
    </row>
    <row r="39" spans="1:15" ht="78.75" x14ac:dyDescent="0.25">
      <c r="A39" s="62">
        <v>35</v>
      </c>
      <c r="B39" s="27" t="s">
        <v>198</v>
      </c>
      <c r="C39" s="46" t="s">
        <v>62</v>
      </c>
      <c r="D39" s="27" t="s">
        <v>31</v>
      </c>
      <c r="E39" s="5"/>
      <c r="F39" s="57">
        <v>100000</v>
      </c>
      <c r="G39" s="57">
        <f>F39*0.15</f>
        <v>15000</v>
      </c>
      <c r="H39" s="57">
        <f>F39-G39</f>
        <v>85000</v>
      </c>
      <c r="I39" s="57">
        <v>0</v>
      </c>
      <c r="J39" s="3" t="s">
        <v>199</v>
      </c>
      <c r="K39" s="67">
        <v>2023</v>
      </c>
      <c r="L39" s="67">
        <v>2024</v>
      </c>
      <c r="M39" s="69" t="s">
        <v>40</v>
      </c>
      <c r="N39" s="22" t="s">
        <v>104</v>
      </c>
      <c r="O39" s="28"/>
    </row>
    <row r="40" spans="1:15" s="127" customFormat="1" ht="93.75" customHeight="1" x14ac:dyDescent="0.2">
      <c r="A40" s="130" t="s">
        <v>474</v>
      </c>
      <c r="B40" s="60" t="s">
        <v>466</v>
      </c>
      <c r="C40" s="131" t="s">
        <v>62</v>
      </c>
      <c r="D40" s="35" t="s">
        <v>477</v>
      </c>
      <c r="E40" s="53"/>
      <c r="F40" s="132">
        <v>44283.5</v>
      </c>
      <c r="G40" s="132">
        <v>0</v>
      </c>
      <c r="H40" s="132">
        <v>36598</v>
      </c>
      <c r="I40" s="132">
        <v>7685.5</v>
      </c>
      <c r="J40" s="60" t="s">
        <v>469</v>
      </c>
      <c r="K40" s="60">
        <v>2024</v>
      </c>
      <c r="L40" s="60">
        <v>2025</v>
      </c>
      <c r="M40" s="60" t="s">
        <v>374</v>
      </c>
      <c r="N40" s="70" t="s">
        <v>104</v>
      </c>
    </row>
    <row r="41" spans="1:15" s="127" customFormat="1" ht="93.75" customHeight="1" x14ac:dyDescent="0.2">
      <c r="A41" s="130" t="s">
        <v>475</v>
      </c>
      <c r="B41" s="60" t="s">
        <v>467</v>
      </c>
      <c r="C41" s="131" t="s">
        <v>62</v>
      </c>
      <c r="D41" s="35" t="s">
        <v>477</v>
      </c>
      <c r="E41" s="53"/>
      <c r="F41" s="132">
        <v>690000</v>
      </c>
      <c r="G41" s="132">
        <v>180000</v>
      </c>
      <c r="H41" s="132">
        <v>510000</v>
      </c>
      <c r="I41" s="132">
        <v>0</v>
      </c>
      <c r="J41" s="60" t="s">
        <v>470</v>
      </c>
      <c r="K41" s="60">
        <v>2024</v>
      </c>
      <c r="L41" s="60">
        <v>2027</v>
      </c>
      <c r="M41" s="60" t="s">
        <v>374</v>
      </c>
      <c r="N41" s="70" t="s">
        <v>104</v>
      </c>
    </row>
    <row r="42" spans="1:15" s="127" customFormat="1" ht="93.75" customHeight="1" x14ac:dyDescent="0.2">
      <c r="A42" s="130" t="s">
        <v>476</v>
      </c>
      <c r="B42" s="60" t="s">
        <v>468</v>
      </c>
      <c r="C42" s="131" t="s">
        <v>62</v>
      </c>
      <c r="D42" s="35" t="s">
        <v>477</v>
      </c>
      <c r="E42" s="53"/>
      <c r="F42" s="132">
        <v>506706.6</v>
      </c>
      <c r="G42" s="132">
        <v>134831.6</v>
      </c>
      <c r="H42" s="132">
        <v>371875</v>
      </c>
      <c r="I42" s="132">
        <v>0</v>
      </c>
      <c r="J42" s="60" t="s">
        <v>471</v>
      </c>
      <c r="K42" s="60">
        <v>2024</v>
      </c>
      <c r="L42" s="60">
        <v>2026</v>
      </c>
      <c r="M42" s="60" t="s">
        <v>374</v>
      </c>
      <c r="N42" s="70" t="s">
        <v>104</v>
      </c>
    </row>
    <row r="43" spans="1:15" ht="15.75" x14ac:dyDescent="0.25">
      <c r="A43" s="15"/>
      <c r="B43" s="5"/>
      <c r="C43" s="5"/>
      <c r="D43" s="39"/>
      <c r="E43" s="5"/>
      <c r="F43" s="56">
        <f>SUM(F5:F42)</f>
        <v>27339054.840000004</v>
      </c>
      <c r="G43" s="56">
        <f t="shared" ref="G43:I43" si="2">SUM(G5:G42)</f>
        <v>5495918.8199999994</v>
      </c>
      <c r="H43" s="56">
        <f t="shared" si="2"/>
        <v>21793357.829999998</v>
      </c>
      <c r="I43" s="56">
        <f t="shared" si="2"/>
        <v>49778.19</v>
      </c>
      <c r="J43" s="5"/>
      <c r="K43" s="40"/>
      <c r="L43" s="5"/>
      <c r="M43" s="5"/>
      <c r="N43" s="5"/>
    </row>
    <row r="44" spans="1:15" ht="15.75" x14ac:dyDescent="0.25">
      <c r="D44" s="6"/>
      <c r="F44" s="9"/>
      <c r="G44" s="10"/>
      <c r="H44" s="10"/>
      <c r="I44" s="10"/>
    </row>
    <row r="45" spans="1:15" x14ac:dyDescent="0.25">
      <c r="A45" s="153" t="s">
        <v>428</v>
      </c>
      <c r="B45" s="154"/>
      <c r="C45" s="154"/>
      <c r="D45" s="154"/>
      <c r="E45" s="154"/>
      <c r="F45" s="154"/>
      <c r="G45" s="154"/>
      <c r="H45" s="154"/>
      <c r="I45" s="154"/>
      <c r="J45" s="154"/>
      <c r="K45" s="154"/>
      <c r="L45" s="154"/>
      <c r="M45" s="154"/>
      <c r="N45" s="154"/>
    </row>
    <row r="46" spans="1:15" x14ac:dyDescent="0.25">
      <c r="A46" s="154"/>
      <c r="B46" s="154"/>
      <c r="C46" s="154"/>
      <c r="D46" s="154"/>
      <c r="E46" s="154"/>
      <c r="F46" s="154"/>
      <c r="G46" s="154"/>
      <c r="H46" s="154"/>
      <c r="I46" s="154"/>
      <c r="J46" s="154"/>
      <c r="K46" s="154"/>
      <c r="L46" s="154"/>
      <c r="M46" s="154"/>
      <c r="N46" s="154"/>
    </row>
    <row r="47" spans="1:15" x14ac:dyDescent="0.2">
      <c r="B47" s="13"/>
    </row>
  </sheetData>
  <autoFilter ref="A2:N43" xr:uid="{00000000-0009-0000-0000-000003000000}">
    <filterColumn colId="6" showButton="0"/>
    <filterColumn colId="7" showButton="0"/>
    <filterColumn colId="10" showButton="0"/>
  </autoFilter>
  <mergeCells count="13">
    <mergeCell ref="A45:N46"/>
    <mergeCell ref="F2:F4"/>
    <mergeCell ref="D2:D4"/>
    <mergeCell ref="A1:N1"/>
    <mergeCell ref="G2:I3"/>
    <mergeCell ref="J2:J4"/>
    <mergeCell ref="K2:L3"/>
    <mergeCell ref="N2:N4"/>
    <mergeCell ref="M2:M4"/>
    <mergeCell ref="A2:A4"/>
    <mergeCell ref="B2:B4"/>
    <mergeCell ref="C2:C4"/>
    <mergeCell ref="E2:E4"/>
  </mergeCells>
  <pageMargins left="0.70866141732283472" right="0.70866141732283472" top="0.39370078740157483" bottom="0.39370078740157483" header="0.31496062992125984" footer="0.31496062992125984"/>
  <pageSetup paperSize="9" scale="74" fitToHeight="0" orientation="landscape" r:id="rId1"/>
  <rowBreaks count="3" manualBreakCount="3">
    <brk id="11" max="13" man="1"/>
    <brk id="21" max="13" man="1"/>
    <brk id="30" max="1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4</vt:i4>
      </vt:variant>
    </vt:vector>
  </HeadingPairs>
  <TitlesOfParts>
    <vt:vector size="9" baseType="lpstr">
      <vt:lpstr>Titullapa</vt:lpstr>
      <vt:lpstr>Saturs</vt:lpstr>
      <vt:lpstr>IP1Cilvēkresursi</vt:lpstr>
      <vt:lpstr>IP2Ekonomika</vt:lpstr>
      <vt:lpstr>IP3Kulturvide</vt:lpstr>
      <vt:lpstr>IP1Cilvēkresursi!Drukas_apgabals</vt:lpstr>
      <vt:lpstr>IP2Ekonomika!Drukas_apgabals</vt:lpstr>
      <vt:lpstr>IP3Kulturvide!Drukas_apgabals</vt:lpstr>
      <vt:lpstr>Saturs!Drukas_apgabals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Kurša</dc:creator>
  <cp:lastModifiedBy>Vita Baškere</cp:lastModifiedBy>
  <cp:lastPrinted>2024-04-02T08:59:21Z</cp:lastPrinted>
  <dcterms:created xsi:type="dcterms:W3CDTF">2016-01-12T13:42:29Z</dcterms:created>
  <dcterms:modified xsi:type="dcterms:W3CDTF">2024-04-02T09:02:20Z</dcterms:modified>
</cp:coreProperties>
</file>