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gulbene.namejs.lv/Portal/webdav/19028b85-f0e0-4d22-9a2a-baeea77f28e3/"/>
    </mc:Choice>
  </mc:AlternateContent>
  <xr:revisionPtr revIDLastSave="0" documentId="13_ncr:1_{76C3C306-4E43-43BC-A869-A2DB79994980}" xr6:coauthVersionLast="47" xr6:coauthVersionMax="47" xr10:uidLastSave="{00000000-0000-0000-0000-000000000000}"/>
  <bookViews>
    <workbookView xWindow="-120" yWindow="-120" windowWidth="29040" windowHeight="15840" tabRatio="740" activeTab="1" xr2:uid="{00000000-000D-0000-FFFF-FFFF00000000}"/>
  </bookViews>
  <sheets>
    <sheet name="IP2Ekonomika" sheetId="26" r:id="rId1"/>
    <sheet name="IP3Kulturvide" sheetId="29" r:id="rId2"/>
  </sheets>
  <definedNames>
    <definedName name="_xlnm._FilterDatabase" localSheetId="0" hidden="1">IP2Ekonomika!$A$3:$N$72</definedName>
    <definedName name="_xlnm._FilterDatabase" localSheetId="1" hidden="1">IP3Kulturvide!$A$3:$N$46</definedName>
  </definedNames>
  <calcPr calcId="191029"/>
</workbook>
</file>

<file path=xl/calcChain.xml><?xml version="1.0" encoding="utf-8"?>
<calcChain xmlns="http://schemas.openxmlformats.org/spreadsheetml/2006/main">
  <c r="F46" i="29" l="1"/>
  <c r="I72" i="26"/>
  <c r="F72" i="26"/>
  <c r="I46" i="29"/>
  <c r="G42" i="26" l="1"/>
  <c r="H42" i="26" s="1"/>
  <c r="G11" i="26" l="1"/>
  <c r="H11" i="26" s="1"/>
  <c r="H63" i="26" l="1"/>
  <c r="G57" i="26" l="1"/>
  <c r="H57" i="26" s="1"/>
  <c r="G37" i="29" l="1"/>
  <c r="H37" i="29" s="1"/>
  <c r="G40" i="26"/>
  <c r="H40" i="26" s="1"/>
  <c r="G29" i="29" l="1"/>
  <c r="H29" i="29" s="1"/>
  <c r="G27" i="29" l="1"/>
  <c r="H27" i="29" s="1"/>
  <c r="G28" i="29" l="1"/>
  <c r="H28" i="29" s="1"/>
  <c r="G6" i="29" l="1"/>
  <c r="G17" i="29"/>
  <c r="H17" i="29" s="1"/>
  <c r="G22" i="29"/>
  <c r="H22" i="29" s="1"/>
  <c r="G36" i="29"/>
  <c r="H36" i="29" s="1"/>
  <c r="G41" i="29"/>
  <c r="H41" i="29" s="1"/>
  <c r="H6" i="29" l="1"/>
  <c r="H46" i="29" s="1"/>
  <c r="G46" i="29"/>
  <c r="G65" i="26"/>
  <c r="H65" i="26" s="1"/>
  <c r="G14" i="26"/>
  <c r="G60" i="26" l="1"/>
  <c r="H60" i="26" s="1"/>
  <c r="G56" i="26"/>
  <c r="H56" i="26" s="1"/>
  <c r="H14" i="26"/>
  <c r="G13" i="26"/>
  <c r="H13" i="26" s="1"/>
  <c r="G6" i="26" l="1"/>
  <c r="H6" i="26" l="1"/>
  <c r="H72" i="26" s="1"/>
  <c r="G72" i="26"/>
</calcChain>
</file>

<file path=xl/sharedStrings.xml><?xml version="1.0" encoding="utf-8"?>
<sst xmlns="http://schemas.openxmlformats.org/spreadsheetml/2006/main" count="632" uniqueCount="296">
  <si>
    <t>Projekta nosaukums</t>
  </si>
  <si>
    <t>Uzbrauktuvju ierīkošana un labiekārtošana</t>
  </si>
  <si>
    <t>Pieejamības nodrošināšana Daukstu  feldšerpunktā un bibliotēkā cilvēkiem ar kustību traucējumiem</t>
  </si>
  <si>
    <t>N.p.k.</t>
  </si>
  <si>
    <t>Atbilstība vidēja termiņa prioritātēm</t>
  </si>
  <si>
    <t>Papildinātība ar cietiem projektiem (norādīt projekta N.p.k.)</t>
  </si>
  <si>
    <t>Finanšu instruments (EUR)</t>
  </si>
  <si>
    <t>Pašvaldības budžets</t>
  </si>
  <si>
    <t>ES fondu finansējums</t>
  </si>
  <si>
    <t>Citi finansējuma avoti</t>
  </si>
  <si>
    <t>Plānotais laika posms</t>
  </si>
  <si>
    <t>Projekta realizācijas ilgums</t>
  </si>
  <si>
    <t>Piezīmes</t>
  </si>
  <si>
    <t> Muižu vēsturisko parku un dīķu atjaunošana teritoriju ilgtspējīgas attīstības un sabiedrības pieejamības nodrošināšanai</t>
  </si>
  <si>
    <t>Līgo kultūras nama siltināšana</t>
  </si>
  <si>
    <t>Jumta seguma nomaiņa, jumta konstrukciju remonts, logu un durvju nomaiņa, telpu remonts</t>
  </si>
  <si>
    <t>Sporta laukuma pārbūve</t>
  </si>
  <si>
    <t>Bēniņu siltināšana, jumta atjaunošana</t>
  </si>
  <si>
    <t> Ceļa seguma pārbūve uzņēmēju atbalstam</t>
  </si>
  <si>
    <t>Stāmerienas tautas nama palīgtelpu būvniecība un siltināšana</t>
  </si>
  <si>
    <t>Gulbenes pilsēta</t>
  </si>
  <si>
    <t>Komunikāciju sakārtošana, jumta nomaiņa</t>
  </si>
  <si>
    <t>Mājas “ Ceļmalas” Ozolkalns Beļavas pag. kapitālremonts</t>
  </si>
  <si>
    <t>Infrastruktūras sakārtošana uzņēmējdarbības attīstībai Raiņa ielā</t>
  </si>
  <si>
    <t>Gulbenes novada vēstures un mākslas muzeja energoefektivitātes paaugstināšana</t>
  </si>
  <si>
    <t>Projekta uzsākšanas datums</t>
  </si>
  <si>
    <t xml:space="preserve">Lejasciema kultūrvēsturiskā mantojuma centra rekonstrukcija un energoefektivitātes paaugstināšana </t>
  </si>
  <si>
    <t>Jumta seguma nomaiņa, siltināšana, pieslēguma izveidošana centrālajam ūdens un kanalizācijas tīklam, II stāva izbūve</t>
  </si>
  <si>
    <t>Meliorācijas sistēmu atjaunošana Gulbenes novada teritorijā</t>
  </si>
  <si>
    <t>Sporta skolas infrastruktūras atjaunošana</t>
  </si>
  <si>
    <t>Ielu  un ceļu apgaismojuma ierīkošana novada teritorijā</t>
  </si>
  <si>
    <t xml:space="preserve"> Gājēju un veloceliņu ierīkošana novada teritorijā</t>
  </si>
  <si>
    <t>Litenes muižas pārveide pagasta un uzņēmējdarbības vajadzībām</t>
  </si>
  <si>
    <t>Soliņu nomaiņa, kapu sakopšana, tualetes uzstādīšana</t>
  </si>
  <si>
    <t>Gājēju celiņu izbūve</t>
  </si>
  <si>
    <t xml:space="preserve">Lizuma vidusskolas sporta zāles energoefektivitātes paaugstināšana  </t>
  </si>
  <si>
    <t>UE3.2.1.</t>
  </si>
  <si>
    <t>UE1.1.1.</t>
  </si>
  <si>
    <t>UE3.1.1.</t>
  </si>
  <si>
    <t>UE2.1.2.</t>
  </si>
  <si>
    <t>UE6.1.1.</t>
  </si>
  <si>
    <t>UK4.1.2.</t>
  </si>
  <si>
    <t>UK1.2.1.</t>
  </si>
  <si>
    <t>UK1.1.2.</t>
  </si>
  <si>
    <t>UK3.1.1.</t>
  </si>
  <si>
    <t>UK4.3.1.</t>
  </si>
  <si>
    <t>Dālderu ielas un pašvaldības ceļa 12-2 Liepulejas-Dālderi-Stāķi pārbūve Stradu pagastā</t>
  </si>
  <si>
    <t>Uzdevuma Nr.</t>
  </si>
  <si>
    <t>Uzdevumi Nr.</t>
  </si>
  <si>
    <t>Attīstības un projektu nodaļa</t>
  </si>
  <si>
    <t>Litenes pagasta pārvalde</t>
  </si>
  <si>
    <t>Rankas pagasta pārvalde</t>
  </si>
  <si>
    <t>Lizuma vidusskola</t>
  </si>
  <si>
    <t>Lejasciema vidusskola</t>
  </si>
  <si>
    <t>Lejasciema pagasta pārvalde</t>
  </si>
  <si>
    <t>Īpašumu pārraudzības nodaļa</t>
  </si>
  <si>
    <t>Apgaismojuma ierīkošana</t>
  </si>
  <si>
    <t>Druvienas pagasta pārvalde</t>
  </si>
  <si>
    <t>Kapsētu apsaimniekotāji</t>
  </si>
  <si>
    <t>Gulbenes pilsētas pārvalde</t>
  </si>
  <si>
    <t>Beļavas pagasta pārvalde</t>
  </si>
  <si>
    <t>Ēkas iekštelpu kapitālais remonts</t>
  </si>
  <si>
    <t>Daukstu pagasta pārvalde</t>
  </si>
  <si>
    <t>Atjaunota apkures sistēma</t>
  </si>
  <si>
    <t>Galgauskas pagasta pārvalde</t>
  </si>
  <si>
    <t xml:space="preserve">Ceļa seguma pārbūve </t>
  </si>
  <si>
    <t>Tirzas pagasta pārvalde</t>
  </si>
  <si>
    <t>Ceļš Nr.13-11 Alejas – Strautmaļi remonts,  Tirzas pagastā</t>
  </si>
  <si>
    <t>Ceļš Nr.13-19 Stigas – Skošķi remonts,  Tirzas pagastā</t>
  </si>
  <si>
    <t>Ceļš Nr.13-30 Mežģevjāņi – Krāces remonts ,  Tirzas pagastā</t>
  </si>
  <si>
    <t xml:space="preserve">Pašvaldības ceļa   Nr.13-1 Kļavas-Ķezberi-Kalves  pārbūve,  Tirzas pagastā </t>
  </si>
  <si>
    <t>Ceļa seguma pārbūve</t>
  </si>
  <si>
    <t>Ceļa seguma atjaunošana</t>
  </si>
  <si>
    <t>Līgo pagasta pārvalde</t>
  </si>
  <si>
    <t>Pašvaldības ceļa Nr. 11-6 Guldupji-Priednieki pārbūve, Stāmerienas pagastā</t>
  </si>
  <si>
    <t>Stāmerienas pagasta pārvalde</t>
  </si>
  <si>
    <t>Atbildīgie par projektu īstenošanu</t>
  </si>
  <si>
    <t>Stradu pagastu pārvalde</t>
  </si>
  <si>
    <t>Atjaunoti - izremontēti dzīvokļi</t>
  </si>
  <si>
    <t>Īpašumu un pārraudzības nodaļa</t>
  </si>
  <si>
    <t>Izbūvēti pils vārti</t>
  </si>
  <si>
    <t>Gulbenes novada Bērnu un jaunatnes sporta skola</t>
  </si>
  <si>
    <t>Gulbenes novada vēstures un mākslas muzejs</t>
  </si>
  <si>
    <t>Rijas kalnā estrādes būvniecība Jaungulbenes pagastā</t>
  </si>
  <si>
    <t>Jaungulbenes pagasta parvalde</t>
  </si>
  <si>
    <t>Ierīkoti āra trenažieri</t>
  </si>
  <si>
    <t>PSRS perioda vēstures liecību krātuves „Dispečeri” ēkas atjaunošana Tirzas pagastā</t>
  </si>
  <si>
    <t>Lizuma pagasta pārvalde</t>
  </si>
  <si>
    <t>Nosiltināta ēka</t>
  </si>
  <si>
    <t>Izbūvēta palīgtelpa un nosiltināta ēka</t>
  </si>
  <si>
    <t>Stradu pagasta pārvalde</t>
  </si>
  <si>
    <t>Litenes Tautas nama 2.stāva remonts un logu nomaiņa</t>
  </si>
  <si>
    <t>Telpu atjaunošana, priekštelpas atjaunošana, logu nomaiņa, lielajā zālē</t>
  </si>
  <si>
    <t>Projekta plānotie darbības rezultāti un rezultatīvie rādītāji</t>
  </si>
  <si>
    <t>Gulbenes novada pašvaldība</t>
  </si>
  <si>
    <t>Pārbūvēts ceļa segums</t>
  </si>
  <si>
    <t>UE5.1.1.</t>
  </si>
  <si>
    <t>UK1.1.3.</t>
  </si>
  <si>
    <t>Novada kapu infrastruktūras sakārtošana</t>
  </si>
  <si>
    <t>RVE</t>
  </si>
  <si>
    <t>Pašvaldības ceļa 6.-3. Kordona- Aurova ceļa posma atjaunošana, Litenes pagastā</t>
  </si>
  <si>
    <t>Pašvaldības ceļa Nr. 12-10 Līdumi- Zeltaleja-Stāmeriena(4,06 km) pārbūve, Stradu pagastā</t>
  </si>
  <si>
    <t xml:space="preserve"> Pašvaldības autoceļa Nr.12-1”Litenes iela-Balvu šoseja” pārbūve, Stradu pagasta pārvalde </t>
  </si>
  <si>
    <t>RVK</t>
  </si>
  <si>
    <t xml:space="preserve">Estrādes grīdas un soliņu atjaunošana </t>
  </si>
  <si>
    <t> Veikta parku atjaunošana, attīrīti dīķi, veikti stādījumi, uzlabots parku vizuālais tēls. Popularizēts veselīgs dzīvesveids un brīvā laika pavadīšanas iespējas brīvā dabā.   Izveidotas atpūtas zonas parku teritorijās</t>
  </si>
  <si>
    <t>Atjaunota meliorācijas sistēma</t>
  </si>
  <si>
    <t>Publisko ezeru apsaimniekošana</t>
  </si>
  <si>
    <t>Apsaimniekoti publiskie ezeri</t>
  </si>
  <si>
    <t xml:space="preserve">Pašvaldībai piederošās daudzdzīvokļu mājas Jaunlitenes ielā 7 labiekārtošana </t>
  </si>
  <si>
    <t>Sešu sanitāro mezglu ierīkošana pašvaldības dzīvokļos Jaunlitenes ielā 7</t>
  </si>
  <si>
    <t>Ceļa posma pārbūves tehniskā projekta izstrāde</t>
  </si>
  <si>
    <t>Pašvaldības ceļa 6.-38. Dāmaņi - Ezermalas ceļa  atjaunošana, 130 m</t>
  </si>
  <si>
    <t>Grāvju tīrīšana un to profilu atjaunošana, ceļa klātnes pastiprināšana</t>
  </si>
  <si>
    <t>Sanitāro  mezglu izveide. Kara muzeja filiāles ekspozīcijas izvietošana, skolas ēkā</t>
  </si>
  <si>
    <t xml:space="preserve">Litenes sporta zāles sanitāro telpu remonts </t>
  </si>
  <si>
    <t>Veikts dušas telpu un sanmezgla remonts Litenes sporta zālē</t>
  </si>
  <si>
    <t>Viedās pilsētvides tehnoloģijas ielu apgaismojuma energoefektivitātes uzlabošanai Gulbenē</t>
  </si>
  <si>
    <t>Ielu apgaismojuma gaismekļu nomaiņa Gulbenē</t>
  </si>
  <si>
    <t xml:space="preserve">Infrastruktūras uzlabošana uzņēmējdarbības attīstībai Šķieneros   </t>
  </si>
  <si>
    <t>Gulbīšu parka atjaunošana Rīgas ielā 46B, Gulbenē</t>
  </si>
  <si>
    <t>Veikta parka arhitektoniska un ainaviska atjaunošana. Gulbenes pilsētas centrs iegūst atjaunotu, modernu komunicēšanas un dažādu aktivitāšu norises vietu ar estētisku un labiekārtotu vidi.</t>
  </si>
  <si>
    <t>Autoceļš Nr. 7-8 Velēnmuiža-Augstie kalni-Draudzesskola Lizuma pagastā</t>
  </si>
  <si>
    <t>Tehniskās dokumentācijas izstrādāšana. Ceļa atjaunošana</t>
  </si>
  <si>
    <t>Attīstības un projektu nodaļa, Lizuma pagasta pārvalde</t>
  </si>
  <si>
    <t>Uzklāts melnais segums</t>
  </si>
  <si>
    <t>Pašvaldības ceļa Skolas iela melnā seguma uzklāšana, Galgauskas pagastā</t>
  </si>
  <si>
    <t>Uzstādīts jauns granulu katls</t>
  </si>
  <si>
    <t xml:space="preserve">Apkures katla nomaiņa Galgauskas pagasta pārvaldes ēkai </t>
  </si>
  <si>
    <t>Ceļš Nr.13-13 Muiža-Ziemeļi seguma atjaunošana Tirzas pagastā</t>
  </si>
  <si>
    <t>Gulbenes novada sporta pārvalde</t>
  </si>
  <si>
    <t>Jumtu ,vārtu un teritorijas sakārtošana</t>
  </si>
  <si>
    <t>Tirzas brīvdabas estrādes atjaunošana</t>
  </si>
  <si>
    <t>Druvienas pagasta apkures sistēmas atjaunošana. Siltumtīkli</t>
  </si>
  <si>
    <t xml:space="preserve">Pašvaldības ceļa 6.-9. Sopuļi - Monte - Betona tilts ceļa posma pārbūves </t>
  </si>
  <si>
    <t>Sporta pārvalde</t>
  </si>
  <si>
    <t>Pieslēgšanās pie centrālajiem UK tīkliem</t>
  </si>
  <si>
    <t>izveidoti 10 pieslēgumi gadā</t>
  </si>
  <si>
    <t xml:space="preserve"> IP2. Ilgtspējīga ekonomika un uzņēmējdarbību atbalstoša vide (RVE)</t>
  </si>
  <si>
    <t xml:space="preserve">Pašvaldības ceļa Vēveri-Sveķu skola, Jaungulbenes pagastā, posma pārbūve </t>
  </si>
  <si>
    <t>Darbnīcu renovācija ,Lauksaimniecības skola 5</t>
  </si>
  <si>
    <t>SAM 5.6.2. Infrastruktūras uzlabošana uzņēmējdarbības attīstībai Gulbenes novadā</t>
  </si>
  <si>
    <t>Pārbūvēta iela 190 m garumā</t>
  </si>
  <si>
    <t xml:space="preserve">SAM 5.6.2. </t>
  </si>
  <si>
    <t xml:space="preserve">Radītas 4 darba vietas, piesaistītas privātās investīcijas 256156 EUR apmērā. 1)Izbūvēta iela 147 m ar melno segumu; 2)Izbūvēti ūdensvada un kanalizācijas tīkli 274 m garumā; 3)Sakārtota teritorija 2.97 ha platībā, atrisināta ūdens novade; 4) Izbūvēts elektroenerģijas pieslēgums. </t>
  </si>
  <si>
    <t>Radītas 16 darba vietas, veiktas investīcijas 990250 EUR apmērā.  1)Pārbūvēta iela 825 m garumā ar melno segumu, atrisināta ūdens novade; 2)Izbūvēti ūdensvada un kanalizācijas tīkli; 3) Nojauktas būves, atrisināta ūdens novades sistēma un labiekārtota teritorija jaunai apbūvei 2,5 ha platībā.</t>
  </si>
  <si>
    <t>UE4.2.5.</t>
  </si>
  <si>
    <t xml:space="preserve">Infrastruktūras izbūve degradēto ražošanas teritoriju revitalizēšanai pie Dūnu ielas. </t>
  </si>
  <si>
    <t xml:space="preserve">Infrastruktūras uzlabošana plānotajai ražošanas teritorijai pie Ošu ielas Gulbenē. </t>
  </si>
  <si>
    <t>SAM 5.6.2.</t>
  </si>
  <si>
    <t>Degradētās teritorijas revitalizēšana perspektīvajā industriālajā zonā Nākotnes ielā 9, Gulbenē</t>
  </si>
  <si>
    <t>Radītas 54 darba vietas vai veiktas investīcijas 3295450 EUR apmērā. 1) Ūdensvada un kanalizācijas sistēmas izbūve 150 m, izbūvēti hidranti; 2) Izbūvēts siltumapgādes tīkls 100 m; 3) Izbūvēts elektroapgādes pieslēgums; 4)Labiekārtota teritorija 8,5 ha platībā, atrisināta ūdens novade; 5)Izbūvēts divstāvīgs paviljons 2000 m2 platībā; 6) Izbūvēta jauna iela 530 m garumā; 7) Pārbūvēta iela 1.380 km garumā un pašvaldības ceļš Nr. 12-1. 1 Litenes iela – Balvu šoseja 0.230 km garumā.</t>
  </si>
  <si>
    <t>SAM 3.3.1.</t>
  </si>
  <si>
    <t>Radīta 1 darba vieta, piesaistītas privātās investīcijas 76500 EUR apmērā, atbalstu guvis 1 komersants.Veikta Raiņa ielas pārbūve - 90 m,  izbūvēta lietus ūdens kanalizācijas sistēma, izbūvēta ietve un ierīkots apgaismojums.</t>
  </si>
  <si>
    <t xml:space="preserve"> IP3.Kultūras telpas attīstība un dzīves vides kvalitāte  (RVK)</t>
  </si>
  <si>
    <t>Jaunās ielas pārbūve</t>
  </si>
  <si>
    <t>Lejasciema centralizētās apkures sistēmas pārbūve</t>
  </si>
  <si>
    <t>Lejasciema pārvalde</t>
  </si>
  <si>
    <t>Stāmerienas pils pārbūve, atjaunošana un restaurācija</t>
  </si>
  <si>
    <t>Atjaunota un restaurēta Stāmerienas pils iekšpuse</t>
  </si>
  <si>
    <t>Ražošanas/noliktavas ar biroja telpām būvniecība Gulbenē</t>
  </si>
  <si>
    <t>Litenes ielas pārbūve</t>
  </si>
  <si>
    <t>Viestura ielas pārbūve</t>
  </si>
  <si>
    <t>Pārbūvēts Vidus ielas posms ~1.6 km garumā</t>
  </si>
  <si>
    <t>Atjaunots Litenes ielas segums</t>
  </si>
  <si>
    <t>Atjaunots Viestura ielas segums</t>
  </si>
  <si>
    <t>Atjaunots Jaunās ielas segums</t>
  </si>
  <si>
    <t>Katru gadu nojauktas divas pašvaldībai piederošas degradētas ēkas. Īpašuma Druviņas sakārtošana Rankas pagastā (kūtiņu nojaukšana, vides sakārtošana)</t>
  </si>
  <si>
    <t>Sarkanās pils pārbūve</t>
  </si>
  <si>
    <t>Pārbūvēta Sarkanā pils</t>
  </si>
  <si>
    <t>Pārbūvēta centralizētā apkures sistēma</t>
  </si>
  <si>
    <t>Uzbūvēta ražošanas/noliktava ar biroja telpām</t>
  </si>
  <si>
    <t>Baložu ielas pārbūve</t>
  </si>
  <si>
    <t>Atjaunots Baložu ielas segums</t>
  </si>
  <si>
    <t>Novada degradēto ēku apsaimniekošana, nojaukšana un sakārtošana</t>
  </si>
  <si>
    <t>Strūves punktu sakārtošana, tūrisma objektu izveide</t>
  </si>
  <si>
    <t>Kārtenes kalna un Rankas tūrisma objekta sakārtošana</t>
  </si>
  <si>
    <t xml:space="preserve">Izveidoti/atjaunoti aktīvās atpūtas objekti, rotaļu laukumi </t>
  </si>
  <si>
    <t xml:space="preserve">Pašvaldības dzīvojamā fonda atjaunošana un izveidošana novada teritorijā                                                     </t>
  </si>
  <si>
    <t>*Projekts īstenojams tikai ar ES vai citu ārēju finanšu atbalstu</t>
  </si>
  <si>
    <t>Lejasciema vidusskolas stadiona pārbūve</t>
  </si>
  <si>
    <t> Telpu siltināšana, energoefektivitātes paaugstināšana</t>
  </si>
  <si>
    <t xml:space="preserve"> Sanmezglu izbūve, kāpņu izbūve uz 2.stāvu.</t>
  </si>
  <si>
    <t>Nosiltināta ēkas fasāde</t>
  </si>
  <si>
    <t>Kalnienas kultūras nama fasādes atjaunošana un siltināšana</t>
  </si>
  <si>
    <t>Dabas koncertzāles izbūve Lizuma ciemā</t>
  </si>
  <si>
    <t>Apkures atjaunošana, mikroklimata kontroles sistēmas izveide, fasādes remonts, palīgēkas pielāgošana ekspozīcijas izvietošanai</t>
  </si>
  <si>
    <t>Druvienas vecās skolas – muzeja ēku atjaunošana</t>
  </si>
  <si>
    <t>Rankas kultūras nama atjaunošana, teritorijas labiekārtošana</t>
  </si>
  <si>
    <t>Komunikāciju atjaunošana, jumta seguma nomaiņa, fasādes atjaunošana, pamatu siltināšana, ventilācijas sistēmas izbūve, ieklāts bruģis</t>
  </si>
  <si>
    <t>Uzbūvēta dabas koncertzāle</t>
  </si>
  <si>
    <t xml:space="preserve">Rūdolfa parka sakārtošana, gājēju tilta izbūve </t>
  </si>
  <si>
    <t>Labiekārtots parks, izstrādāts tehniskais projekts</t>
  </si>
  <si>
    <t>Labiekārtošana darbi-atpūtas, peldēšanās vietu ierīkošana, soliņi, dīķu tīrīšanas darbi</t>
  </si>
  <si>
    <t>Dīķu labiekārtošana, atpūtas vietu izveide novada teritorijā</t>
  </si>
  <si>
    <t>Āra trenažieru ierīkošana novada teritorijā</t>
  </si>
  <si>
    <t>Jaungulbenes āra baseina atjaunošana</t>
  </si>
  <si>
    <t>Tirzas centra ielas apgaismojums</t>
  </si>
  <si>
    <t>Ierīkots apgaismojums "Tirzaslejā"</t>
  </si>
  <si>
    <t>Gulbenes skvēra labiekārtošana O.Kalpaka ielā</t>
  </si>
  <si>
    <t>Izbūvēta jauna lapene, atjaunots gājēju celiņš un apstādījumi, ierīkots apgaismojums.</t>
  </si>
  <si>
    <t>Lejasciema centra laukuma atjaunošana</t>
  </si>
  <si>
    <t>Ierīkots jauns gājēju celiņš, soli, uzstādīti vides objekti, jauns kokaugu sortiments.</t>
  </si>
  <si>
    <t>Litenes pagasta centra pieturas būvniecība</t>
  </si>
  <si>
    <t>Uzbūvēta jauna, mūsdienīga autobusa pietura.</t>
  </si>
  <si>
    <t>Atjaunots āra baseins</t>
  </si>
  <si>
    <t>Jaungulbenes pagasta pārvalde</t>
  </si>
  <si>
    <t>Pasažieru pārvadājumu transporta modernizēšana</t>
  </si>
  <si>
    <t>Iegādāti jauni, klimatam draudzīgi tansportlīdzekļi pasažieru, skolēnu pārvadājumiem.</t>
  </si>
  <si>
    <t>Gulbenes novada bibliotēka</t>
  </si>
  <si>
    <t>UK2.1.1.</t>
  </si>
  <si>
    <t>Gulbenes novada pašvaldības policija</t>
  </si>
  <si>
    <t>UK4.2.1.</t>
  </si>
  <si>
    <t>Kārtības un drošības nodrošināšana novada teritorijā</t>
  </si>
  <si>
    <t>BJSS kāpņu nomaiņa</t>
  </si>
  <si>
    <t>Nomainītas divas BJSS kāpnes uz otro stāvu</t>
  </si>
  <si>
    <t>Bērnu un jaunatnes sporta skola</t>
  </si>
  <si>
    <t>Attālinātas, bezkontakta grāmatu izsniegšanas nodrošināšana novada teritorijā</t>
  </si>
  <si>
    <t>Iegādāti un uzstādīti grāmatu pakomāti bezkontakta grāmatu izniegšanas nodrošināšanai</t>
  </si>
  <si>
    <t>Stāvlaukuma izveide pie Gulbenes Mākslas skolas</t>
  </si>
  <si>
    <t>Pārbūvēts stāvlaukums</t>
  </si>
  <si>
    <t>Gulbenes mākslas skola</t>
  </si>
  <si>
    <t>Sporta laukumu pārbūve, atjaunošana novada teritorijā</t>
  </si>
  <si>
    <t>Sporta laukumu pārbūve, atjaunošana</t>
  </si>
  <si>
    <t>Pieejamības nodrošināšana kultūras iestādēs</t>
  </si>
  <si>
    <t>Kultūras pārvalde</t>
  </si>
  <si>
    <t>Telpu pārbūve, atjaunošana novada kultūras namos, Lizuma kultūras nama tualešu pārbūve</t>
  </si>
  <si>
    <t>Mājas bibliotēkas izveide</t>
  </si>
  <si>
    <t xml:space="preserve">Labiekārtota Kultūras centra un bibliotēkas apkārtne, pabeigta Goda bibliotēkas izveide </t>
  </si>
  <si>
    <t>Iegādātas un uzstādītas video novērošanas kameras</t>
  </si>
  <si>
    <t>Mobilā apgaismošanas iekārtu  komplekta iegāde</t>
  </si>
  <si>
    <t>Iegādāts mobilais apgaismojuma iekārtu komplekts pasākumu gaismošanai</t>
  </si>
  <si>
    <t>Tērpu kultūras kopšana Dziesmu un deju svētku tradīcijas turpināšanai</t>
  </si>
  <si>
    <t xml:space="preserve">Papildināts amatiermākslas kolektīvu un izglītības iestāžu tērpu krājums </t>
  </si>
  <si>
    <t>Izglītības pārvalde</t>
  </si>
  <si>
    <t>Informācijas tehnoloģiju kompetences centrs</t>
  </si>
  <si>
    <t>Informāciju tehnoloģijas sistēmas pilnveidošana pašvaldības iestādēs</t>
  </si>
  <si>
    <t>Datortehnikas, sakaru un biroja tehnikas iegādes</t>
  </si>
  <si>
    <t>Gulbenes stadiona pārbūve - daudzfunkcionālas vieglatlētikas manēžas izbūve</t>
  </si>
  <si>
    <t>Uzbūvēta IAAF tehniskajām prasībām atbilstoša daudzfunkcionāla vieglatlētikas manēža</t>
  </si>
  <si>
    <t>Staru sporta zāles siltināšana un telpu atjaunošana, energoefektivitātespaaugstināšana Daukstu pagastā</t>
  </si>
  <si>
    <t>UE3.2.3.</t>
  </si>
  <si>
    <t>Austrumlatvijas energoefektivitātes centra izveide Gulbenē</t>
  </si>
  <si>
    <t>Nulles patēriņa jaunceltnes izbūve, iekārtu un aprīkojuma iegāde</t>
  </si>
  <si>
    <t>Industriālās zonas attīstība Lizumā I kārta</t>
  </si>
  <si>
    <t>Radītas ne mazāk kā  35 jaunas darba vietas, piesaistot privātās investīcijas 11 milj. EUR apmērā, samazināta degradēto teritoriju platība - 6,5 ha apjomā</t>
  </si>
  <si>
    <t>Infrastruktūras pielāgošana klimatneitrālu pārvadājumu nodrošināšanai, ieviešot viedas pilsētvides tehnoloģijas</t>
  </si>
  <si>
    <t>Samazināts CO2 izmešu apjoms; pieejamas ne mazāk kā 3 elektrouzlādes stacijas, izveidota infrastruktūra 10 elektropieturām ar viediem tehnoloģiskiem risinājumiem</t>
  </si>
  <si>
    <t>Attīstības un projektu nodaļa, Īpašumu pārraudzības nodaļa, SIA "Gulbenes autobuss"</t>
  </si>
  <si>
    <t>Pašvaldības  pakalpojumu un resursu digitalizēšana</t>
  </si>
  <si>
    <t xml:space="preserve">“SMART city” un līdzīgu projektu īstenošana, pašvaldības  pakalpojumu un resursu digitalizēšanai, pilnveidojot attīstības plānošanas procesu ar viediem, ilgtspējīgiem risinājumiem; datu digigtalizēšana. </t>
  </si>
  <si>
    <t>Vidzemes zaļo tehnoloģiju un digitālo kompetenču cen-tra izveide Gulbenē</t>
  </si>
  <si>
    <t>UE4.2.6.</t>
  </si>
  <si>
    <t xml:space="preserve">Pieejama infrastruktūra profesionālās izglītības īstenošanai, kompetenču attīstībai sadarbībā ar MVU, vide digitālām un tehnolģiskām inovācijām sadarbībā ar uzņēmējdarbības atbalsta institūcijām. 
Nodarbinātības veicināšana - 
10 jaunreģistrēti uzņēmumi, radītas ne mazāk kā 15 jaunas darba vietas, radītas ne mazāk kā 5 inova-tīvas preces/pakalpojumi vai uzlaboti ražošanas procesi.
</t>
  </si>
  <si>
    <t xml:space="preserve">Īres namu un jaunu dzīvokļu māju būvniecība Gulbenes pilsētā </t>
  </si>
  <si>
    <t>Valsts atbalsta programma (piemēram,10% grants)</t>
  </si>
  <si>
    <t xml:space="preserve">Pieejams dzīvojamais fonds nodarbinātības veicināšanai;ne mazāk kā 30 jauni deklarēti iedzīvotāji; pieejami 150 dzīvokļi t.sk. īrei (vidēji 50 kvm platībā); jauni pasīvie īres nami </t>
  </si>
  <si>
    <t>Kapitālsabiedrība, PPP sadarbībā ar privātajiem nekustamo īpašumu attīstītājiem</t>
  </si>
  <si>
    <t>Daudzdzīvokļu māju energoefektivitātes palielināšana</t>
  </si>
  <si>
    <t xml:space="preserve">Daudzfunkcionāla brīvdabas atpūtas laukuma izveide Gulbenē </t>
  </si>
  <si>
    <t>Izveidots multifunkcionāls aktīvās atpūtas laukums (Asfaltēta pumptruck trase; spēļu, atrakciju laukuma izveide; Popup veikali un tirdzniecības vietas; kalns ar pacēlāju, slidotava; Estrāde un brīvdabas kīno laukums; stāvlaukums; dabas viesistabas; Bānīša zemes piedzīvojumi; digitāli risinājumi)</t>
  </si>
  <si>
    <t>Iztīrīta ūdenstilpne, labiekārtota teritorija</t>
  </si>
  <si>
    <t>Brīvības ielas no Ķiršu ielas līdz Upes ielai pārbūve Gulbenē</t>
  </si>
  <si>
    <t>Pārbūvēts Brīvības ielas ceļa posms 2.2km garumā</t>
  </si>
  <si>
    <t>35."Pasažieru pārvadājumu transporta modernizēšana"</t>
  </si>
  <si>
    <t>Gulbenes pilsētas Dzirnavu dīķa un Krustalīces  attīrīšana no vēsturiskā piesārņojuma, atjaunošana un padziļināšana</t>
  </si>
  <si>
    <t>Emzes parka dīķa tīrīšana</t>
  </si>
  <si>
    <t>Emzes parka biotopu kopšana</t>
  </si>
  <si>
    <t>Gulbenes novada pašvaldības parku atjaunošana (tai skaitā tūrisma infrastruktūras uzlabošana Emzes parkā)</t>
  </si>
  <si>
    <t>Atjaunoti celiņi, ierīkoti soliņi un atkritumu tvertnes, ierīkoti apstādījumi, izvietoti informācijas stendi, norādes.</t>
  </si>
  <si>
    <t>"Parki bez robežām"</t>
  </si>
  <si>
    <t>*Latvijas - Krievijas pārrobežu sadarbības projekts
*Summas norādītas par visu projekta ieviešanas periodu</t>
  </si>
  <si>
    <t>Spārītes parka atjaunošana, ilgtspējīgas dabas resursu izmantošanas un  parku apsaimniekošanas jomas stiprināšana (semināri, "zaļās klases", pieredzes apmaiņas, informatīvs materiāls par parkiem, festivāli u.c.)</t>
  </si>
  <si>
    <t>Videi draudzīgu tūrisma maršrutu izveide zudušo šaursliežu dzelzceļa līniju vietās (Greenways Riga - Pskov, LV-Ru-006)</t>
  </si>
  <si>
    <t xml:space="preserve">*Latvijas - Krievijas pārrobežu sadarbības projekts
*Summas norādītas par visu projekta īstenošanas periodu </t>
  </si>
  <si>
    <t>Izveidoti videi draudzīgi tūrisma maršruti</t>
  </si>
  <si>
    <t>Nosiltinātas vismaz divas daudzdzīvokļu mājas gadā</t>
  </si>
  <si>
    <t>Energoefektivitātes uzlabošana, veicot jumta pārseguma siltināšanu, logu un durvju nomaiņu, apkures sistēmas pārbūvi, ventilācijas sistēmas izbūvi un pagrabstāva grīdas siltināšanu, elektrība</t>
  </si>
  <si>
    <t>Sarkanās pils Gulbenē lielo vārtu izbūve</t>
  </si>
  <si>
    <t>Jaunu atpūtas objektu, rotaļu laukumu izbūve publiskajā ārtelpā</t>
  </si>
  <si>
    <t>*Līdzdalības budžetēšanas projektu konkursa 2020.gada apstiprinātais projekts</t>
  </si>
  <si>
    <t>Indikatīvā summa (EUR)</t>
  </si>
  <si>
    <t>Vidus ielas posma pārbūve no O.Kalpaka ielas līdz Vidus ielai 76.</t>
  </si>
  <si>
    <t>Skolas ielas apkaimes vides kvalitātes uzlabošana Gulbenē</t>
  </si>
  <si>
    <t>Skolas ielas pārbūve (830.5 m garumā), gājēju celiņu izbūve (240 m garumā), veloceliņa izbūve (417 m garumā), zaļās un atpūtas zonas līdzsvarošana pret ielas infrastruktūras teritoriju, 231 automašīnu stāvvietu izveide.</t>
  </si>
  <si>
    <t>Sporta laukuma gumijotā srejceliņa, futbola laukuma, volejbola laukuma un vieglatlētikas sektoru atjaunošana</t>
  </si>
  <si>
    <t>Ieklāts asfalta segums un bruģis</t>
  </si>
  <si>
    <t>Pārbūvēta Rūpnieku un Dzērves iela 572 m garumā.</t>
  </si>
  <si>
    <t>Vienības ielas posma pārbūve, Beļavas pagastā</t>
  </si>
  <si>
    <t>Sporta centra stadiona pārbūve Skolas ielā 12a</t>
  </si>
  <si>
    <t>Ielas un stāvlaukuma pārbūve</t>
  </si>
  <si>
    <t>Sporta ielas pārbūve Stāķi, Stradu pagastā</t>
  </si>
  <si>
    <t>Pielikums 29.07.2021. Gulbenes novada domes sēdes lēmumam Nr.GND/2021/922</t>
  </si>
  <si>
    <t>Gulbenes novada domes priekšsēdētājs</t>
  </si>
  <si>
    <t>A.Caunītis</t>
  </si>
  <si>
    <t>Gulbenes novada domes priekšsēdēājs                                                                                                                                         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</si>
</sst>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7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0"/>
      <name val="Times New Roman"/>
      <family val="1"/>
    </font>
    <font>
      <sz val="9"/>
      <color rgb="FF333333"/>
      <name val="Courier New"/>
      <family val="3"/>
    </font>
    <font>
      <sz val="10"/>
      <color rgb="FFFF0000"/>
      <name val="Times New Roman"/>
      <family val="1"/>
      <charset val="186"/>
    </font>
    <font>
      <sz val="8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rgb="FF0070C0"/>
      <name val="Times New Roman"/>
      <family val="1"/>
    </font>
    <font>
      <sz val="10"/>
      <color theme="1"/>
      <name val="Calibri"/>
      <family val="2"/>
      <charset val="186"/>
      <scheme val="minor"/>
    </font>
    <font>
      <b/>
      <sz val="11"/>
      <color rgb="FF7030A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60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164" fontId="0" fillId="0" borderId="0" xfId="1" applyNumberFormat="1" applyFont="1" applyAlignment="1"/>
    <xf numFmtId="164" fontId="4" fillId="0" borderId="0" xfId="1" applyFont="1" applyAlignment="1">
      <alignment vertical="top" wrapText="1"/>
    </xf>
    <xf numFmtId="164" fontId="4" fillId="0" borderId="0" xfId="1" applyFont="1" applyAlignment="1">
      <alignment horizontal="center" vertical="center" wrapText="1"/>
    </xf>
    <xf numFmtId="0" fontId="0" fillId="0" borderId="0" xfId="0"/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top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top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0" fillId="0" borderId="0" xfId="0" applyFont="1"/>
    <xf numFmtId="0" fontId="0" fillId="2" borderId="0" xfId="0" applyFont="1" applyFill="1"/>
    <xf numFmtId="0" fontId="1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0" fillId="0" borderId="0" xfId="0"/>
    <xf numFmtId="0" fontId="7" fillId="2" borderId="1" xfId="0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left" vertical="top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/>
    <xf numFmtId="3" fontId="1" fillId="0" borderId="1" xfId="0" applyNumberFormat="1" applyFont="1" applyFill="1" applyBorder="1" applyAlignment="1">
      <alignment horizontal="left" vertical="top"/>
    </xf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8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6" fillId="2" borderId="4" xfId="0" applyFont="1" applyFill="1" applyBorder="1" applyAlignment="1">
      <alignment vertical="top" wrapText="1"/>
    </xf>
    <xf numFmtId="164" fontId="16" fillId="2" borderId="1" xfId="0" applyNumberFormat="1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12" fillId="2" borderId="1" xfId="0" applyFont="1" applyFill="1" applyBorder="1" applyAlignment="1">
      <alignment vertical="top"/>
    </xf>
    <xf numFmtId="3" fontId="1" fillId="2" borderId="1" xfId="1" applyNumberFormat="1" applyFont="1" applyFill="1" applyBorder="1" applyAlignment="1">
      <alignment horizontal="left" vertical="top" wrapText="1"/>
    </xf>
    <xf numFmtId="0" fontId="22" fillId="2" borderId="0" xfId="0" applyFont="1" applyFill="1"/>
    <xf numFmtId="0" fontId="22" fillId="2" borderId="1" xfId="0" applyFont="1" applyFill="1" applyBorder="1"/>
    <xf numFmtId="0" fontId="12" fillId="2" borderId="2" xfId="0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0" fillId="2" borderId="0" xfId="0" applyFill="1"/>
    <xf numFmtId="0" fontId="23" fillId="2" borderId="1" xfId="0" applyFont="1" applyFill="1" applyBorder="1" applyAlignment="1">
      <alignment horizontal="left" vertical="top" wrapText="1"/>
    </xf>
    <xf numFmtId="164" fontId="4" fillId="2" borderId="1" xfId="1" applyNumberFormat="1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/>
    </xf>
    <xf numFmtId="164" fontId="1" fillId="2" borderId="1" xfId="1" applyNumberFormat="1" applyFont="1" applyFill="1" applyBorder="1" applyAlignment="1">
      <alignment horizontal="left" vertical="top"/>
    </xf>
    <xf numFmtId="164" fontId="1" fillId="2" borderId="1" xfId="1" applyNumberFormat="1" applyFont="1" applyFill="1" applyBorder="1" applyAlignment="1">
      <alignment horizontal="left" vertical="top" wrapText="1"/>
    </xf>
    <xf numFmtId="164" fontId="16" fillId="2" borderId="1" xfId="1" applyNumberFormat="1" applyFont="1" applyFill="1" applyBorder="1" applyAlignment="1">
      <alignment horizontal="left" vertical="top"/>
    </xf>
    <xf numFmtId="164" fontId="16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16" fillId="2" borderId="1" xfId="10" applyNumberFormat="1" applyFont="1" applyFill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164" fontId="16" fillId="2" borderId="1" xfId="20" applyNumberFormat="1" applyFont="1" applyFill="1" applyBorder="1" applyAlignment="1">
      <alignment horizontal="left" vertical="top"/>
    </xf>
    <xf numFmtId="164" fontId="20" fillId="2" borderId="1" xfId="1" applyNumberFormat="1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 wrapText="1"/>
    </xf>
    <xf numFmtId="164" fontId="4" fillId="2" borderId="1" xfId="1" applyFont="1" applyFill="1" applyBorder="1" applyAlignment="1">
      <alignment horizontal="left" vertical="top" wrapText="1"/>
    </xf>
    <xf numFmtId="164" fontId="4" fillId="2" borderId="1" xfId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0" fontId="14" fillId="2" borderId="0" xfId="0" applyFont="1" applyFill="1" applyAlignment="1">
      <alignment wrapText="1"/>
    </xf>
    <xf numFmtId="0" fontId="25" fillId="0" borderId="1" xfId="0" applyFont="1" applyBorder="1" applyAlignment="1">
      <alignment vertical="top"/>
    </xf>
    <xf numFmtId="164" fontId="25" fillId="0" borderId="1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5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4" fontId="1" fillId="2" borderId="1" xfId="1" applyNumberFormat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164" fontId="1" fillId="0" borderId="1" xfId="1" applyFont="1" applyBorder="1" applyAlignment="1">
      <alignment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vertical="top"/>
    </xf>
    <xf numFmtId="164" fontId="1" fillId="0" borderId="1" xfId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0" xfId="0" applyFont="1"/>
    <xf numFmtId="0" fontId="8" fillId="0" borderId="1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4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0" fontId="0" fillId="0" borderId="0" xfId="0"/>
    <xf numFmtId="3" fontId="1" fillId="0" borderId="1" xfId="0" applyNumberFormat="1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 wrapText="1"/>
    </xf>
    <xf numFmtId="0" fontId="0" fillId="2" borderId="0" xfId="0" applyFont="1" applyFill="1"/>
    <xf numFmtId="0" fontId="16" fillId="0" borderId="1" xfId="0" applyFont="1" applyBorder="1" applyAlignment="1">
      <alignment horizontal="left" vertical="top"/>
    </xf>
    <xf numFmtId="0" fontId="21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/>
    </xf>
    <xf numFmtId="164" fontId="16" fillId="2" borderId="1" xfId="20" applyNumberFormat="1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1" fillId="2" borderId="0" xfId="0" applyFont="1" applyFill="1"/>
    <xf numFmtId="164" fontId="1" fillId="2" borderId="1" xfId="1" applyFont="1" applyFill="1" applyBorder="1" applyAlignment="1">
      <alignment vertical="top"/>
    </xf>
    <xf numFmtId="0" fontId="4" fillId="2" borderId="6" xfId="0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horizontal="right"/>
    </xf>
    <xf numFmtId="164" fontId="4" fillId="2" borderId="1" xfId="1" applyNumberFormat="1" applyFont="1" applyFill="1" applyBorder="1" applyAlignment="1">
      <alignment horizontal="left" vertical="top" wrapText="1"/>
    </xf>
    <xf numFmtId="164" fontId="1" fillId="2" borderId="1" xfId="1" applyFont="1" applyFill="1" applyBorder="1" applyAlignment="1">
      <alignment horizontal="right" vertical="top"/>
    </xf>
    <xf numFmtId="0" fontId="11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2">
    <cellStyle name="Komats" xfId="1" builtinId="3"/>
    <cellStyle name="Komats 2" xfId="2" xr:uid="{00000000-0005-0000-0000-000001000000}"/>
    <cellStyle name="Komats 2 2" xfId="5" xr:uid="{00000000-0005-0000-0000-000002000000}"/>
    <cellStyle name="Komats 2 2 2" xfId="14" xr:uid="{00000000-0005-0000-0000-000003000000}"/>
    <cellStyle name="Komats 2 2 3" xfId="20" xr:uid="{00000000-0005-0000-0000-000004000000}"/>
    <cellStyle name="Komats 2 3" xfId="8" xr:uid="{00000000-0005-0000-0000-000005000000}"/>
    <cellStyle name="Komats 2 4" xfId="11" xr:uid="{00000000-0005-0000-0000-000006000000}"/>
    <cellStyle name="Komats 2 5" xfId="17" xr:uid="{00000000-0005-0000-0000-000007000000}"/>
    <cellStyle name="Komats 3" xfId="3" xr:uid="{00000000-0005-0000-0000-000008000000}"/>
    <cellStyle name="Komats 3 2" xfId="6" xr:uid="{00000000-0005-0000-0000-000009000000}"/>
    <cellStyle name="Komats 3 2 2" xfId="15" xr:uid="{00000000-0005-0000-0000-00000A000000}"/>
    <cellStyle name="Komats 3 2 3" xfId="21" xr:uid="{00000000-0005-0000-0000-00000B000000}"/>
    <cellStyle name="Komats 3 3" xfId="9" xr:uid="{00000000-0005-0000-0000-00000C000000}"/>
    <cellStyle name="Komats 3 4" xfId="12" xr:uid="{00000000-0005-0000-0000-00000D000000}"/>
    <cellStyle name="Komats 3 5" xfId="18" xr:uid="{00000000-0005-0000-0000-00000E000000}"/>
    <cellStyle name="Komats 4" xfId="4" xr:uid="{00000000-0005-0000-0000-00000F000000}"/>
    <cellStyle name="Komats 4 2" xfId="13" xr:uid="{00000000-0005-0000-0000-000010000000}"/>
    <cellStyle name="Komats 4 3" xfId="19" xr:uid="{00000000-0005-0000-0000-000011000000}"/>
    <cellStyle name="Komats 5" xfId="7" xr:uid="{00000000-0005-0000-0000-000012000000}"/>
    <cellStyle name="Komats 6" xfId="10" xr:uid="{00000000-0005-0000-0000-000013000000}"/>
    <cellStyle name="Komats 7" xfId="16" xr:uid="{00000000-0005-0000-0000-000014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"/>
  <sheetViews>
    <sheetView topLeftCell="A67" zoomScaleNormal="100" zoomScaleSheetLayoutView="80" workbookViewId="0">
      <selection activeCell="J74" sqref="B74:M74"/>
    </sheetView>
  </sheetViews>
  <sheetFormatPr defaultRowHeight="15" x14ac:dyDescent="0.25"/>
  <cols>
    <col min="1" max="1" width="3.85546875" customWidth="1"/>
    <col min="2" max="2" width="16.28515625" customWidth="1"/>
    <col min="3" max="3" width="8.85546875" customWidth="1"/>
    <col min="4" max="4" width="8" customWidth="1"/>
    <col min="5" max="5" width="11.42578125" customWidth="1"/>
    <col min="6" max="6" width="16.28515625" customWidth="1"/>
    <col min="7" max="7" width="15.5703125" customWidth="1"/>
    <col min="8" max="8" width="16.28515625" customWidth="1"/>
    <col min="9" max="9" width="13.5703125" customWidth="1"/>
    <col min="10" max="10" width="19.7109375" customWidth="1"/>
    <col min="11" max="11" width="9.5703125" customWidth="1"/>
    <col min="12" max="12" width="9.42578125" customWidth="1"/>
    <col min="13" max="13" width="11.28515625" customWidth="1"/>
    <col min="14" max="14" width="10.5703125" customWidth="1"/>
    <col min="15" max="15" width="23.5703125" customWidth="1"/>
  </cols>
  <sheetData>
    <row r="1" spans="1:15" s="125" customFormat="1" x14ac:dyDescent="0.25">
      <c r="I1" s="125" t="s">
        <v>292</v>
      </c>
    </row>
    <row r="2" spans="1:15" ht="20.25" customHeight="1" x14ac:dyDescent="0.25">
      <c r="A2" s="145" t="s">
        <v>138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15" x14ac:dyDescent="0.25">
      <c r="A3" s="150" t="s">
        <v>3</v>
      </c>
      <c r="B3" s="151" t="s">
        <v>0</v>
      </c>
      <c r="C3" s="148" t="s">
        <v>4</v>
      </c>
      <c r="D3" s="148" t="s">
        <v>47</v>
      </c>
      <c r="E3" s="148" t="s">
        <v>5</v>
      </c>
      <c r="F3" s="148" t="s">
        <v>281</v>
      </c>
      <c r="G3" s="148" t="s">
        <v>6</v>
      </c>
      <c r="H3" s="148"/>
      <c r="I3" s="148"/>
      <c r="J3" s="149" t="s">
        <v>93</v>
      </c>
      <c r="K3" s="148" t="s">
        <v>10</v>
      </c>
      <c r="L3" s="148"/>
      <c r="M3" s="149" t="s">
        <v>76</v>
      </c>
      <c r="N3" s="148" t="s">
        <v>12</v>
      </c>
    </row>
    <row r="4" spans="1:15" ht="15.75" customHeight="1" x14ac:dyDescent="0.25">
      <c r="A4" s="150"/>
      <c r="B4" s="151"/>
      <c r="C4" s="148"/>
      <c r="D4" s="148"/>
      <c r="E4" s="148"/>
      <c r="F4" s="148"/>
      <c r="G4" s="148"/>
      <c r="H4" s="148"/>
      <c r="I4" s="148"/>
      <c r="J4" s="149"/>
      <c r="K4" s="148"/>
      <c r="L4" s="148"/>
      <c r="M4" s="149"/>
      <c r="N4" s="148"/>
    </row>
    <row r="5" spans="1:15" ht="52.5" customHeight="1" x14ac:dyDescent="0.25">
      <c r="A5" s="150"/>
      <c r="B5" s="151"/>
      <c r="C5" s="148"/>
      <c r="D5" s="148"/>
      <c r="E5" s="148"/>
      <c r="F5" s="148"/>
      <c r="G5" s="61" t="s">
        <v>7</v>
      </c>
      <c r="H5" s="61" t="s">
        <v>8</v>
      </c>
      <c r="I5" s="61" t="s">
        <v>9</v>
      </c>
      <c r="J5" s="149"/>
      <c r="K5" s="15" t="s">
        <v>25</v>
      </c>
      <c r="L5" s="15" t="s">
        <v>11</v>
      </c>
      <c r="M5" s="149"/>
      <c r="N5" s="148"/>
    </row>
    <row r="6" spans="1:15" ht="75" customHeight="1" x14ac:dyDescent="0.25">
      <c r="A6" s="13">
        <v>1</v>
      </c>
      <c r="B6" s="47" t="s">
        <v>28</v>
      </c>
      <c r="C6" s="20" t="s">
        <v>99</v>
      </c>
      <c r="D6" s="19" t="s">
        <v>37</v>
      </c>
      <c r="E6" s="11"/>
      <c r="F6" s="77">
        <v>300000</v>
      </c>
      <c r="G6" s="78">
        <f>F6*0.9</f>
        <v>270000</v>
      </c>
      <c r="H6" s="78">
        <f>F6-G6</f>
        <v>30000</v>
      </c>
      <c r="I6" s="78">
        <v>0</v>
      </c>
      <c r="J6" s="47" t="s">
        <v>106</v>
      </c>
      <c r="K6" s="30">
        <v>2022</v>
      </c>
      <c r="L6" s="30">
        <v>2024</v>
      </c>
      <c r="M6" s="50" t="s">
        <v>49</v>
      </c>
      <c r="N6" s="40" t="s">
        <v>179</v>
      </c>
    </row>
    <row r="7" spans="1:15" ht="52.5" customHeight="1" x14ac:dyDescent="0.25">
      <c r="A7" s="45">
        <v>2</v>
      </c>
      <c r="B7" s="37" t="s">
        <v>31</v>
      </c>
      <c r="C7" s="20" t="s">
        <v>99</v>
      </c>
      <c r="D7" s="50" t="s">
        <v>37</v>
      </c>
      <c r="E7" s="6"/>
      <c r="F7" s="79">
        <v>500000</v>
      </c>
      <c r="G7" s="79">
        <v>500000</v>
      </c>
      <c r="H7" s="79">
        <v>0</v>
      </c>
      <c r="I7" s="79">
        <v>0</v>
      </c>
      <c r="J7" s="37" t="s">
        <v>34</v>
      </c>
      <c r="K7" s="37">
        <v>2021</v>
      </c>
      <c r="L7" s="37">
        <v>2023</v>
      </c>
      <c r="M7" s="50" t="s">
        <v>49</v>
      </c>
      <c r="N7" s="14"/>
    </row>
    <row r="8" spans="1:15" ht="52.5" customHeight="1" x14ac:dyDescent="0.25">
      <c r="A8" s="126">
        <v>3</v>
      </c>
      <c r="B8" s="37" t="s">
        <v>30</v>
      </c>
      <c r="C8" s="20" t="s">
        <v>99</v>
      </c>
      <c r="D8" s="19" t="s">
        <v>37</v>
      </c>
      <c r="E8" s="5"/>
      <c r="F8" s="79">
        <v>450000</v>
      </c>
      <c r="G8" s="79">
        <v>450000</v>
      </c>
      <c r="H8" s="79">
        <v>0</v>
      </c>
      <c r="I8" s="79">
        <v>0</v>
      </c>
      <c r="J8" s="37" t="s">
        <v>56</v>
      </c>
      <c r="K8" s="37">
        <v>2021</v>
      </c>
      <c r="L8" s="37">
        <v>2023</v>
      </c>
      <c r="M8" s="37" t="s">
        <v>49</v>
      </c>
      <c r="N8" s="18"/>
      <c r="O8" s="25"/>
    </row>
    <row r="9" spans="1:15" s="46" customFormat="1" ht="81.75" customHeight="1" x14ac:dyDescent="0.25">
      <c r="A9" s="126">
        <v>4</v>
      </c>
      <c r="B9" s="37" t="s">
        <v>197</v>
      </c>
      <c r="C9" s="34" t="s">
        <v>99</v>
      </c>
      <c r="D9" s="19" t="s">
        <v>37</v>
      </c>
      <c r="E9" s="5"/>
      <c r="F9" s="79">
        <v>20000</v>
      </c>
      <c r="G9" s="79">
        <v>20000</v>
      </c>
      <c r="H9" s="79">
        <v>0</v>
      </c>
      <c r="I9" s="79">
        <v>0</v>
      </c>
      <c r="J9" s="37" t="s">
        <v>198</v>
      </c>
      <c r="K9" s="37">
        <v>2021</v>
      </c>
      <c r="L9" s="37">
        <v>2021</v>
      </c>
      <c r="M9" s="37" t="s">
        <v>49</v>
      </c>
      <c r="N9" s="124" t="s">
        <v>280</v>
      </c>
      <c r="O9" s="25"/>
    </row>
    <row r="10" spans="1:15" s="1" customFormat="1" ht="81" customHeight="1" x14ac:dyDescent="0.2">
      <c r="A10" s="126">
        <v>5</v>
      </c>
      <c r="B10" s="27" t="s">
        <v>117</v>
      </c>
      <c r="C10" s="69" t="s">
        <v>99</v>
      </c>
      <c r="D10" s="63" t="s">
        <v>37</v>
      </c>
      <c r="E10" s="63"/>
      <c r="F10" s="81">
        <v>258455.9</v>
      </c>
      <c r="G10" s="82">
        <v>78236.76999999999</v>
      </c>
      <c r="H10" s="82">
        <v>0</v>
      </c>
      <c r="I10" s="82">
        <v>180219.13</v>
      </c>
      <c r="J10" s="59" t="s">
        <v>118</v>
      </c>
      <c r="K10" s="62">
        <v>2021</v>
      </c>
      <c r="L10" s="62">
        <v>2021</v>
      </c>
      <c r="M10" s="57" t="s">
        <v>49</v>
      </c>
      <c r="N10" s="53"/>
    </row>
    <row r="11" spans="1:15" s="24" customFormat="1" ht="80.25" customHeight="1" x14ac:dyDescent="0.25">
      <c r="A11" s="126">
        <v>6</v>
      </c>
      <c r="B11" s="105" t="s">
        <v>262</v>
      </c>
      <c r="C11" s="20" t="s">
        <v>99</v>
      </c>
      <c r="D11" s="47" t="s">
        <v>37</v>
      </c>
      <c r="E11" s="11"/>
      <c r="F11" s="77">
        <v>4000000</v>
      </c>
      <c r="G11" s="111">
        <f>F11*0.15</f>
        <v>600000</v>
      </c>
      <c r="H11" s="111">
        <f>F11-G11</f>
        <v>3400000</v>
      </c>
      <c r="I11" s="77">
        <v>0</v>
      </c>
      <c r="J11" s="105" t="s">
        <v>263</v>
      </c>
      <c r="K11" s="30">
        <v>2021</v>
      </c>
      <c r="L11" s="30">
        <v>2023</v>
      </c>
      <c r="M11" s="50" t="s">
        <v>49</v>
      </c>
      <c r="N11" s="40" t="s">
        <v>179</v>
      </c>
    </row>
    <row r="12" spans="1:15" s="75" customFormat="1" ht="54" customHeight="1" x14ac:dyDescent="0.25">
      <c r="A12" s="126">
        <v>7</v>
      </c>
      <c r="B12" s="37" t="s">
        <v>282</v>
      </c>
      <c r="C12" s="34" t="s">
        <v>99</v>
      </c>
      <c r="D12" s="47" t="s">
        <v>37</v>
      </c>
      <c r="E12" s="37"/>
      <c r="F12" s="79">
        <v>1200000</v>
      </c>
      <c r="G12" s="79">
        <v>1200000</v>
      </c>
      <c r="H12" s="79">
        <v>0</v>
      </c>
      <c r="I12" s="79">
        <v>0</v>
      </c>
      <c r="J12" s="37" t="s">
        <v>163</v>
      </c>
      <c r="K12" s="37">
        <v>2021</v>
      </c>
      <c r="L12" s="37">
        <v>2022</v>
      </c>
      <c r="M12" s="37" t="s">
        <v>20</v>
      </c>
      <c r="N12" s="40"/>
    </row>
    <row r="13" spans="1:15" s="75" customFormat="1" ht="80.25" customHeight="1" x14ac:dyDescent="0.25">
      <c r="A13" s="126">
        <v>8</v>
      </c>
      <c r="B13" s="37" t="s">
        <v>161</v>
      </c>
      <c r="C13" s="34" t="s">
        <v>99</v>
      </c>
      <c r="D13" s="47" t="s">
        <v>37</v>
      </c>
      <c r="E13" s="37"/>
      <c r="F13" s="79">
        <v>1600000</v>
      </c>
      <c r="G13" s="79">
        <f>F13*0.15</f>
        <v>240000</v>
      </c>
      <c r="H13" s="79">
        <f>F13-G13</f>
        <v>1360000</v>
      </c>
      <c r="I13" s="79">
        <v>0</v>
      </c>
      <c r="J13" s="37" t="s">
        <v>164</v>
      </c>
      <c r="K13" s="37">
        <v>2023</v>
      </c>
      <c r="L13" s="37">
        <v>2023</v>
      </c>
      <c r="M13" s="37" t="s">
        <v>20</v>
      </c>
      <c r="N13" s="40" t="s">
        <v>179</v>
      </c>
    </row>
    <row r="14" spans="1:15" s="75" customFormat="1" ht="73.5" customHeight="1" x14ac:dyDescent="0.25">
      <c r="A14" s="126">
        <v>9</v>
      </c>
      <c r="B14" s="37" t="s">
        <v>162</v>
      </c>
      <c r="C14" s="34" t="s">
        <v>99</v>
      </c>
      <c r="D14" s="47" t="s">
        <v>37</v>
      </c>
      <c r="E14" s="37"/>
      <c r="F14" s="79">
        <v>800000</v>
      </c>
      <c r="G14" s="79">
        <f>F14*0.15</f>
        <v>120000</v>
      </c>
      <c r="H14" s="79">
        <f>F14-G14</f>
        <v>680000</v>
      </c>
      <c r="I14" s="79">
        <v>0</v>
      </c>
      <c r="J14" s="37" t="s">
        <v>165</v>
      </c>
      <c r="K14" s="37">
        <v>2023</v>
      </c>
      <c r="L14" s="37">
        <v>2023</v>
      </c>
      <c r="M14" s="37" t="s">
        <v>20</v>
      </c>
      <c r="N14" s="40" t="s">
        <v>179</v>
      </c>
    </row>
    <row r="15" spans="1:15" s="75" customFormat="1" ht="31.5" customHeight="1" x14ac:dyDescent="0.25">
      <c r="A15" s="126">
        <v>10</v>
      </c>
      <c r="B15" s="37" t="s">
        <v>155</v>
      </c>
      <c r="C15" s="34" t="s">
        <v>99</v>
      </c>
      <c r="D15" s="47" t="s">
        <v>37</v>
      </c>
      <c r="E15" s="37"/>
      <c r="F15" s="79">
        <v>110000</v>
      </c>
      <c r="G15" s="79">
        <v>110000</v>
      </c>
      <c r="H15" s="79">
        <v>0</v>
      </c>
      <c r="I15" s="79">
        <v>0</v>
      </c>
      <c r="J15" s="37" t="s">
        <v>166</v>
      </c>
      <c r="K15" s="37">
        <v>2021</v>
      </c>
      <c r="L15" s="37">
        <v>2021</v>
      </c>
      <c r="M15" s="37" t="s">
        <v>20</v>
      </c>
      <c r="N15" s="40"/>
    </row>
    <row r="16" spans="1:15" s="75" customFormat="1" ht="31.5" customHeight="1" x14ac:dyDescent="0.25">
      <c r="A16" s="126">
        <v>11</v>
      </c>
      <c r="B16" s="37" t="s">
        <v>172</v>
      </c>
      <c r="C16" s="34" t="s">
        <v>99</v>
      </c>
      <c r="D16" s="47" t="s">
        <v>37</v>
      </c>
      <c r="E16" s="37"/>
      <c r="F16" s="92">
        <v>120000</v>
      </c>
      <c r="G16" s="92">
        <v>120000</v>
      </c>
      <c r="H16" s="92">
        <v>0</v>
      </c>
      <c r="I16" s="92">
        <v>0</v>
      </c>
      <c r="J16" s="37" t="s">
        <v>173</v>
      </c>
      <c r="K16" s="37">
        <v>2021</v>
      </c>
      <c r="L16" s="37">
        <v>2021</v>
      </c>
      <c r="M16" s="37" t="s">
        <v>20</v>
      </c>
      <c r="N16" s="40"/>
    </row>
    <row r="17" spans="1:15" s="36" customFormat="1" ht="57.75" customHeight="1" x14ac:dyDescent="0.25">
      <c r="A17" s="126">
        <v>12</v>
      </c>
      <c r="B17" s="17" t="s">
        <v>126</v>
      </c>
      <c r="C17" s="34" t="s">
        <v>99</v>
      </c>
      <c r="D17" s="37" t="s">
        <v>37</v>
      </c>
      <c r="E17" s="37"/>
      <c r="F17" s="79">
        <v>200000</v>
      </c>
      <c r="G17" s="83">
        <v>200000</v>
      </c>
      <c r="H17" s="79">
        <v>0</v>
      </c>
      <c r="I17" s="79">
        <v>0</v>
      </c>
      <c r="J17" s="37" t="s">
        <v>125</v>
      </c>
      <c r="K17" s="37">
        <v>2023</v>
      </c>
      <c r="L17" s="37">
        <v>2024</v>
      </c>
      <c r="M17" s="37" t="s">
        <v>64</v>
      </c>
      <c r="N17" s="40"/>
    </row>
    <row r="18" spans="1:15" s="24" customFormat="1" ht="66" customHeight="1" x14ac:dyDescent="0.25">
      <c r="A18" s="126">
        <v>13</v>
      </c>
      <c r="B18" s="37" t="s">
        <v>139</v>
      </c>
      <c r="C18" s="20" t="s">
        <v>99</v>
      </c>
      <c r="D18" s="47" t="s">
        <v>37</v>
      </c>
      <c r="E18" s="6"/>
      <c r="F18" s="79">
        <v>49801</v>
      </c>
      <c r="G18" s="79">
        <v>49801</v>
      </c>
      <c r="H18" s="79">
        <v>0</v>
      </c>
      <c r="I18" s="79">
        <v>0</v>
      </c>
      <c r="J18" s="37" t="s">
        <v>65</v>
      </c>
      <c r="K18" s="37">
        <v>2022</v>
      </c>
      <c r="L18" s="37">
        <v>2024</v>
      </c>
      <c r="M18" s="6" t="s">
        <v>49</v>
      </c>
      <c r="N18" s="14"/>
    </row>
    <row r="19" spans="1:15" s="24" customFormat="1" ht="78.75" customHeight="1" x14ac:dyDescent="0.25">
      <c r="A19" s="126">
        <v>14</v>
      </c>
      <c r="B19" s="37" t="s">
        <v>100</v>
      </c>
      <c r="C19" s="20" t="s">
        <v>99</v>
      </c>
      <c r="D19" s="47" t="s">
        <v>37</v>
      </c>
      <c r="E19" s="6"/>
      <c r="F19" s="79">
        <v>304495</v>
      </c>
      <c r="G19" s="79">
        <v>91349</v>
      </c>
      <c r="H19" s="79">
        <v>213146</v>
      </c>
      <c r="I19" s="79">
        <v>0</v>
      </c>
      <c r="J19" s="37" t="s">
        <v>18</v>
      </c>
      <c r="K19" s="37">
        <v>2021</v>
      </c>
      <c r="L19" s="37">
        <v>2022</v>
      </c>
      <c r="M19" s="6" t="s">
        <v>49</v>
      </c>
      <c r="N19" s="40" t="s">
        <v>179</v>
      </c>
    </row>
    <row r="20" spans="1:15" s="24" customFormat="1" ht="51" customHeight="1" x14ac:dyDescent="0.25">
      <c r="A20" s="126">
        <v>15</v>
      </c>
      <c r="B20" s="58" t="s">
        <v>112</v>
      </c>
      <c r="C20" s="60" t="s">
        <v>99</v>
      </c>
      <c r="D20" s="27" t="s">
        <v>37</v>
      </c>
      <c r="E20" s="57"/>
      <c r="F20" s="81">
        <v>6000</v>
      </c>
      <c r="G20" s="81">
        <v>6000</v>
      </c>
      <c r="H20" s="81">
        <v>0</v>
      </c>
      <c r="I20" s="81">
        <v>0</v>
      </c>
      <c r="J20" s="27" t="s">
        <v>113</v>
      </c>
      <c r="K20" s="27">
        <v>2022</v>
      </c>
      <c r="L20" s="27">
        <v>2022</v>
      </c>
      <c r="M20" s="57" t="s">
        <v>50</v>
      </c>
      <c r="N20" s="51"/>
    </row>
    <row r="21" spans="1:15" s="24" customFormat="1" ht="72" customHeight="1" x14ac:dyDescent="0.25">
      <c r="A21" s="126">
        <v>16</v>
      </c>
      <c r="B21" s="37" t="s">
        <v>70</v>
      </c>
      <c r="C21" s="20" t="s">
        <v>99</v>
      </c>
      <c r="D21" s="47" t="s">
        <v>37</v>
      </c>
      <c r="E21" s="37"/>
      <c r="F21" s="80">
        <v>169000</v>
      </c>
      <c r="G21" s="80">
        <v>16900</v>
      </c>
      <c r="H21" s="79">
        <v>152100</v>
      </c>
      <c r="I21" s="79">
        <v>0</v>
      </c>
      <c r="J21" s="37" t="s">
        <v>71</v>
      </c>
      <c r="K21" s="32">
        <v>2022</v>
      </c>
      <c r="L21" s="37">
        <v>2022</v>
      </c>
      <c r="M21" s="37" t="s">
        <v>49</v>
      </c>
      <c r="N21" s="40" t="s">
        <v>179</v>
      </c>
    </row>
    <row r="22" spans="1:15" s="24" customFormat="1" ht="73.5" customHeight="1" x14ac:dyDescent="0.25">
      <c r="A22" s="126">
        <v>17</v>
      </c>
      <c r="B22" s="37" t="s">
        <v>129</v>
      </c>
      <c r="C22" s="20" t="s">
        <v>99</v>
      </c>
      <c r="D22" s="47" t="s">
        <v>37</v>
      </c>
      <c r="E22" s="37"/>
      <c r="F22" s="79">
        <v>250000</v>
      </c>
      <c r="G22" s="79">
        <v>0</v>
      </c>
      <c r="H22" s="79">
        <v>250000</v>
      </c>
      <c r="I22" s="79">
        <v>0</v>
      </c>
      <c r="J22" s="37" t="s">
        <v>71</v>
      </c>
      <c r="K22" s="37">
        <v>2022</v>
      </c>
      <c r="L22" s="37">
        <v>2024</v>
      </c>
      <c r="M22" s="37" t="s">
        <v>49</v>
      </c>
      <c r="N22" s="40" t="s">
        <v>179</v>
      </c>
    </row>
    <row r="23" spans="1:15" s="24" customFormat="1" ht="69" customHeight="1" x14ac:dyDescent="0.25">
      <c r="A23" s="126">
        <v>18</v>
      </c>
      <c r="B23" s="37" t="s">
        <v>67</v>
      </c>
      <c r="C23" s="20" t="s">
        <v>99</v>
      </c>
      <c r="D23" s="47" t="s">
        <v>37</v>
      </c>
      <c r="E23" s="37"/>
      <c r="F23" s="79">
        <v>20000</v>
      </c>
      <c r="G23" s="79">
        <v>0</v>
      </c>
      <c r="H23" s="79">
        <v>20000</v>
      </c>
      <c r="I23" s="79">
        <v>0</v>
      </c>
      <c r="J23" s="37" t="s">
        <v>72</v>
      </c>
      <c r="K23" s="37">
        <v>2022</v>
      </c>
      <c r="L23" s="37">
        <v>2024</v>
      </c>
      <c r="M23" s="37" t="s">
        <v>66</v>
      </c>
      <c r="N23" s="40" t="s">
        <v>179</v>
      </c>
    </row>
    <row r="24" spans="1:15" s="24" customFormat="1" ht="72.75" customHeight="1" x14ac:dyDescent="0.25">
      <c r="A24" s="126">
        <v>19</v>
      </c>
      <c r="B24" s="37" t="s">
        <v>68</v>
      </c>
      <c r="C24" s="20" t="s">
        <v>99</v>
      </c>
      <c r="D24" s="47" t="s">
        <v>37</v>
      </c>
      <c r="E24" s="37"/>
      <c r="F24" s="79">
        <v>18000</v>
      </c>
      <c r="G24" s="79">
        <v>0</v>
      </c>
      <c r="H24" s="79">
        <v>18000</v>
      </c>
      <c r="I24" s="79">
        <v>0</v>
      </c>
      <c r="J24" s="37" t="s">
        <v>72</v>
      </c>
      <c r="K24" s="37">
        <v>2022</v>
      </c>
      <c r="L24" s="37">
        <v>2024</v>
      </c>
      <c r="M24" s="37" t="s">
        <v>66</v>
      </c>
      <c r="N24" s="40" t="s">
        <v>179</v>
      </c>
    </row>
    <row r="25" spans="1:15" s="24" customFormat="1" ht="71.25" customHeight="1" x14ac:dyDescent="0.25">
      <c r="A25" s="126">
        <v>20</v>
      </c>
      <c r="B25" s="37" t="s">
        <v>69</v>
      </c>
      <c r="C25" s="20" t="s">
        <v>99</v>
      </c>
      <c r="D25" s="47" t="s">
        <v>37</v>
      </c>
      <c r="E25" s="37"/>
      <c r="F25" s="79">
        <v>18000</v>
      </c>
      <c r="G25" s="79">
        <v>0</v>
      </c>
      <c r="H25" s="79">
        <v>18000</v>
      </c>
      <c r="I25" s="79">
        <v>0</v>
      </c>
      <c r="J25" s="37" t="s">
        <v>72</v>
      </c>
      <c r="K25" s="37">
        <v>2022</v>
      </c>
      <c r="L25" s="37">
        <v>2024</v>
      </c>
      <c r="M25" s="37" t="s">
        <v>66</v>
      </c>
      <c r="N25" s="40" t="s">
        <v>179</v>
      </c>
    </row>
    <row r="26" spans="1:15" s="24" customFormat="1" ht="71.25" customHeight="1" x14ac:dyDescent="0.25">
      <c r="A26" s="126">
        <v>21</v>
      </c>
      <c r="B26" s="37" t="s">
        <v>74</v>
      </c>
      <c r="C26" s="20" t="s">
        <v>99</v>
      </c>
      <c r="D26" s="47" t="s">
        <v>37</v>
      </c>
      <c r="E26" s="7"/>
      <c r="F26" s="80">
        <v>140000</v>
      </c>
      <c r="G26" s="83">
        <v>0</v>
      </c>
      <c r="H26" s="84">
        <v>140000</v>
      </c>
      <c r="I26" s="83">
        <v>0</v>
      </c>
      <c r="J26" s="37" t="s">
        <v>71</v>
      </c>
      <c r="K26" s="32">
        <v>2022</v>
      </c>
      <c r="L26" s="32">
        <v>2024</v>
      </c>
      <c r="M26" s="6" t="s">
        <v>75</v>
      </c>
      <c r="N26" s="40" t="s">
        <v>179</v>
      </c>
      <c r="O26" s="75"/>
    </row>
    <row r="27" spans="1:15" s="24" customFormat="1" ht="74.25" customHeight="1" x14ac:dyDescent="0.25">
      <c r="A27" s="126">
        <v>22</v>
      </c>
      <c r="B27" s="37" t="s">
        <v>101</v>
      </c>
      <c r="C27" s="20" t="s">
        <v>99</v>
      </c>
      <c r="D27" s="47" t="s">
        <v>37</v>
      </c>
      <c r="E27" s="37"/>
      <c r="F27" s="79">
        <v>150000</v>
      </c>
      <c r="G27" s="79">
        <v>0</v>
      </c>
      <c r="H27" s="79">
        <v>150000</v>
      </c>
      <c r="I27" s="79">
        <v>0</v>
      </c>
      <c r="J27" s="37" t="s">
        <v>71</v>
      </c>
      <c r="K27" s="37">
        <v>2022</v>
      </c>
      <c r="L27" s="37">
        <v>2024</v>
      </c>
      <c r="M27" s="37" t="s">
        <v>49</v>
      </c>
      <c r="N27" s="40" t="s">
        <v>179</v>
      </c>
    </row>
    <row r="28" spans="1:15" s="24" customFormat="1" ht="81.75" customHeight="1" x14ac:dyDescent="0.25">
      <c r="A28" s="126">
        <v>23</v>
      </c>
      <c r="B28" s="37" t="s">
        <v>102</v>
      </c>
      <c r="C28" s="20" t="s">
        <v>99</v>
      </c>
      <c r="D28" s="47" t="s">
        <v>37</v>
      </c>
      <c r="E28" s="6"/>
      <c r="F28" s="79">
        <v>20000</v>
      </c>
      <c r="G28" s="79">
        <v>20000</v>
      </c>
      <c r="H28" s="79">
        <v>0</v>
      </c>
      <c r="I28" s="79">
        <v>0</v>
      </c>
      <c r="J28" s="37" t="s">
        <v>95</v>
      </c>
      <c r="K28" s="37">
        <v>2022</v>
      </c>
      <c r="L28" s="37">
        <v>2024</v>
      </c>
      <c r="M28" s="37" t="s">
        <v>77</v>
      </c>
      <c r="N28" s="8"/>
    </row>
    <row r="29" spans="1:15" s="24" customFormat="1" ht="56.25" customHeight="1" x14ac:dyDescent="0.25">
      <c r="A29" s="126">
        <v>24</v>
      </c>
      <c r="B29" s="58" t="s">
        <v>134</v>
      </c>
      <c r="C29" s="60" t="s">
        <v>99</v>
      </c>
      <c r="D29" s="27" t="s">
        <v>37</v>
      </c>
      <c r="E29" s="57"/>
      <c r="F29" s="81">
        <v>60000</v>
      </c>
      <c r="G29" s="81">
        <v>600000</v>
      </c>
      <c r="H29" s="81">
        <v>0</v>
      </c>
      <c r="I29" s="81">
        <v>0</v>
      </c>
      <c r="J29" s="27" t="s">
        <v>111</v>
      </c>
      <c r="K29" s="27">
        <v>2021</v>
      </c>
      <c r="L29" s="27">
        <v>2021</v>
      </c>
      <c r="M29" s="57" t="s">
        <v>49</v>
      </c>
      <c r="N29" s="51"/>
    </row>
    <row r="30" spans="1:15" s="35" customFormat="1" ht="83.25" customHeight="1" x14ac:dyDescent="0.25">
      <c r="A30" s="126">
        <v>25</v>
      </c>
      <c r="B30" s="27" t="s">
        <v>122</v>
      </c>
      <c r="C30" s="60" t="s">
        <v>99</v>
      </c>
      <c r="D30" s="27" t="s">
        <v>37</v>
      </c>
      <c r="E30" s="56"/>
      <c r="F30" s="85">
        <v>65000</v>
      </c>
      <c r="G30" s="85">
        <v>65000</v>
      </c>
      <c r="H30" s="85">
        <v>0</v>
      </c>
      <c r="I30" s="85">
        <v>0</v>
      </c>
      <c r="J30" s="27" t="s">
        <v>123</v>
      </c>
      <c r="K30" s="63">
        <v>2022</v>
      </c>
      <c r="L30" s="63">
        <v>2023</v>
      </c>
      <c r="M30" s="57" t="s">
        <v>124</v>
      </c>
      <c r="N30" s="51"/>
    </row>
    <row r="31" spans="1:15" s="75" customFormat="1" ht="72.75" customHeight="1" x14ac:dyDescent="0.25">
      <c r="A31" s="113">
        <v>26</v>
      </c>
      <c r="B31" s="104" t="s">
        <v>288</v>
      </c>
      <c r="C31" s="34" t="s">
        <v>99</v>
      </c>
      <c r="D31" s="136" t="s">
        <v>37</v>
      </c>
      <c r="E31" s="104"/>
      <c r="F31" s="111">
        <v>80000</v>
      </c>
      <c r="G31" s="78">
        <v>80000</v>
      </c>
      <c r="H31" s="111">
        <v>0</v>
      </c>
      <c r="I31" s="111">
        <v>0</v>
      </c>
      <c r="J31" s="104" t="s">
        <v>286</v>
      </c>
      <c r="K31" s="104">
        <v>2021</v>
      </c>
      <c r="L31" s="104">
        <v>2023</v>
      </c>
      <c r="M31" s="104" t="s">
        <v>60</v>
      </c>
      <c r="N31" s="124"/>
    </row>
    <row r="32" spans="1:15" s="75" customFormat="1" ht="44.25" customHeight="1" x14ac:dyDescent="0.25">
      <c r="A32" s="126">
        <v>27</v>
      </c>
      <c r="B32" s="37" t="s">
        <v>219</v>
      </c>
      <c r="C32" s="34" t="s">
        <v>99</v>
      </c>
      <c r="D32" s="47" t="s">
        <v>37</v>
      </c>
      <c r="E32" s="37"/>
      <c r="F32" s="79">
        <v>75000</v>
      </c>
      <c r="G32" s="78">
        <v>75000</v>
      </c>
      <c r="H32" s="79">
        <v>0</v>
      </c>
      <c r="I32" s="79">
        <v>0</v>
      </c>
      <c r="J32" s="37" t="s">
        <v>220</v>
      </c>
      <c r="K32" s="37">
        <v>2021</v>
      </c>
      <c r="L32" s="37">
        <v>2023</v>
      </c>
      <c r="M32" s="37" t="s">
        <v>221</v>
      </c>
      <c r="N32" s="40"/>
    </row>
    <row r="33" spans="1:15" s="75" customFormat="1" ht="134.25" customHeight="1" x14ac:dyDescent="0.25">
      <c r="A33" s="126">
        <v>28</v>
      </c>
      <c r="B33" s="37" t="s">
        <v>283</v>
      </c>
      <c r="C33" s="34" t="s">
        <v>99</v>
      </c>
      <c r="D33" s="47" t="s">
        <v>37</v>
      </c>
      <c r="E33" s="37"/>
      <c r="F33" s="79">
        <v>1477081.75</v>
      </c>
      <c r="G33" s="144">
        <v>299368.75</v>
      </c>
      <c r="H33" s="79">
        <v>0</v>
      </c>
      <c r="I33" s="79">
        <v>1177713</v>
      </c>
      <c r="J33" s="104" t="s">
        <v>284</v>
      </c>
      <c r="K33" s="37">
        <v>2021</v>
      </c>
      <c r="L33" s="37">
        <v>2022</v>
      </c>
      <c r="M33" s="37" t="s">
        <v>49</v>
      </c>
      <c r="N33" s="40"/>
    </row>
    <row r="34" spans="1:15" s="75" customFormat="1" ht="83.25" customHeight="1" x14ac:dyDescent="0.25">
      <c r="A34" s="126">
        <v>29</v>
      </c>
      <c r="B34" s="37" t="s">
        <v>203</v>
      </c>
      <c r="C34" s="34" t="s">
        <v>99</v>
      </c>
      <c r="D34" s="47" t="s">
        <v>37</v>
      </c>
      <c r="E34" s="37"/>
      <c r="F34" s="79">
        <v>20000</v>
      </c>
      <c r="G34" s="79">
        <v>20000</v>
      </c>
      <c r="H34" s="79">
        <v>0</v>
      </c>
      <c r="I34" s="79">
        <v>0</v>
      </c>
      <c r="J34" s="37" t="s">
        <v>204</v>
      </c>
      <c r="K34" s="37">
        <v>2021</v>
      </c>
      <c r="L34" s="37">
        <v>2021</v>
      </c>
      <c r="M34" s="37" t="s">
        <v>49</v>
      </c>
      <c r="N34" s="124" t="s">
        <v>280</v>
      </c>
    </row>
    <row r="35" spans="1:15" s="71" customFormat="1" ht="97.5" customHeight="1" x14ac:dyDescent="0.2">
      <c r="A35" s="126">
        <v>30</v>
      </c>
      <c r="B35" s="37" t="s">
        <v>46</v>
      </c>
      <c r="C35" s="34" t="s">
        <v>99</v>
      </c>
      <c r="D35" s="27" t="s">
        <v>37</v>
      </c>
      <c r="E35" s="70" t="s">
        <v>141</v>
      </c>
      <c r="F35" s="80">
        <v>48422.91</v>
      </c>
      <c r="G35" s="80">
        <v>7487.94</v>
      </c>
      <c r="H35" s="84">
        <v>39205.32</v>
      </c>
      <c r="I35" s="84">
        <v>1729.65</v>
      </c>
      <c r="J35" s="37" t="s">
        <v>142</v>
      </c>
      <c r="K35" s="37">
        <v>2021</v>
      </c>
      <c r="L35" s="37">
        <v>2021</v>
      </c>
      <c r="M35" s="37" t="s">
        <v>94</v>
      </c>
      <c r="N35" s="72"/>
    </row>
    <row r="36" spans="1:15" ht="150.75" customHeight="1" x14ac:dyDescent="0.25">
      <c r="A36" s="126">
        <v>31</v>
      </c>
      <c r="B36" s="6" t="s">
        <v>147</v>
      </c>
      <c r="C36" s="73" t="s">
        <v>99</v>
      </c>
      <c r="D36" s="27" t="s">
        <v>37</v>
      </c>
      <c r="E36" s="33" t="s">
        <v>143</v>
      </c>
      <c r="F36" s="86">
        <v>1165000</v>
      </c>
      <c r="G36" s="86">
        <v>174750</v>
      </c>
      <c r="H36" s="86">
        <v>990250</v>
      </c>
      <c r="I36" s="86">
        <v>0</v>
      </c>
      <c r="J36" s="74" t="s">
        <v>145</v>
      </c>
      <c r="K36" s="11">
        <v>2021</v>
      </c>
      <c r="L36" s="11">
        <v>2023</v>
      </c>
      <c r="M36" s="37" t="s">
        <v>94</v>
      </c>
      <c r="N36" s="109" t="s">
        <v>179</v>
      </c>
    </row>
    <row r="37" spans="1:15" s="46" customFormat="1" ht="148.5" customHeight="1" x14ac:dyDescent="0.25">
      <c r="A37" s="126">
        <v>32</v>
      </c>
      <c r="B37" s="6" t="s">
        <v>148</v>
      </c>
      <c r="C37" s="73" t="s">
        <v>99</v>
      </c>
      <c r="D37" s="27" t="s">
        <v>37</v>
      </c>
      <c r="E37" s="33" t="s">
        <v>143</v>
      </c>
      <c r="F37" s="86">
        <v>301360</v>
      </c>
      <c r="G37" s="86">
        <v>45204</v>
      </c>
      <c r="H37" s="86">
        <v>256156</v>
      </c>
      <c r="I37" s="86">
        <v>0</v>
      </c>
      <c r="J37" s="74" t="s">
        <v>144</v>
      </c>
      <c r="K37" s="11">
        <v>2021</v>
      </c>
      <c r="L37" s="11">
        <v>2023</v>
      </c>
      <c r="M37" s="37" t="s">
        <v>94</v>
      </c>
      <c r="N37" s="109" t="s">
        <v>179</v>
      </c>
    </row>
    <row r="38" spans="1:15" s="46" customFormat="1" ht="122.25" customHeight="1" x14ac:dyDescent="0.25">
      <c r="A38" s="126">
        <v>33</v>
      </c>
      <c r="B38" s="6" t="s">
        <v>23</v>
      </c>
      <c r="C38" s="73" t="s">
        <v>99</v>
      </c>
      <c r="D38" s="27" t="s">
        <v>37</v>
      </c>
      <c r="E38" s="33" t="s">
        <v>152</v>
      </c>
      <c r="F38" s="86">
        <v>90000</v>
      </c>
      <c r="G38" s="86">
        <v>13500</v>
      </c>
      <c r="H38" s="86">
        <v>76500</v>
      </c>
      <c r="I38" s="86">
        <v>0</v>
      </c>
      <c r="J38" s="74" t="s">
        <v>153</v>
      </c>
      <c r="K38" s="11">
        <v>2021</v>
      </c>
      <c r="L38" s="11">
        <v>2023</v>
      </c>
      <c r="M38" s="37" t="s">
        <v>94</v>
      </c>
      <c r="N38" s="109" t="s">
        <v>179</v>
      </c>
    </row>
    <row r="39" spans="1:15" s="75" customFormat="1" ht="101.25" customHeight="1" x14ac:dyDescent="0.25">
      <c r="A39" s="113">
        <v>34</v>
      </c>
      <c r="B39" s="104" t="s">
        <v>119</v>
      </c>
      <c r="C39" s="73" t="s">
        <v>99</v>
      </c>
      <c r="D39" s="133" t="s">
        <v>37</v>
      </c>
      <c r="E39" s="10" t="s">
        <v>152</v>
      </c>
      <c r="F39" s="83">
        <v>600000</v>
      </c>
      <c r="G39" s="83">
        <v>600000</v>
      </c>
      <c r="H39" s="83">
        <v>0</v>
      </c>
      <c r="I39" s="78">
        <v>0</v>
      </c>
      <c r="J39" s="9" t="s">
        <v>287</v>
      </c>
      <c r="K39" s="30">
        <v>2021</v>
      </c>
      <c r="L39" s="30">
        <v>2023</v>
      </c>
      <c r="M39" s="104" t="s">
        <v>94</v>
      </c>
      <c r="N39" s="124"/>
    </row>
    <row r="40" spans="1:15" s="75" customFormat="1" ht="72" customHeight="1" x14ac:dyDescent="0.25">
      <c r="A40" s="126">
        <v>35</v>
      </c>
      <c r="B40" s="37" t="s">
        <v>207</v>
      </c>
      <c r="C40" s="73" t="s">
        <v>99</v>
      </c>
      <c r="D40" s="27" t="s">
        <v>37</v>
      </c>
      <c r="E40" s="10"/>
      <c r="F40" s="78">
        <v>2500000</v>
      </c>
      <c r="G40" s="78">
        <f>F40*0.15</f>
        <v>375000</v>
      </c>
      <c r="H40" s="78">
        <f>F40-G40</f>
        <v>2125000</v>
      </c>
      <c r="I40" s="78">
        <v>0</v>
      </c>
      <c r="J40" s="9" t="s">
        <v>208</v>
      </c>
      <c r="K40" s="30">
        <v>2021</v>
      </c>
      <c r="L40" s="30">
        <v>2023</v>
      </c>
      <c r="M40" s="37" t="s">
        <v>55</v>
      </c>
      <c r="N40" s="109" t="s">
        <v>179</v>
      </c>
    </row>
    <row r="41" spans="1:15" s="119" customFormat="1" ht="105" customHeight="1" x14ac:dyDescent="0.2">
      <c r="A41" s="126">
        <v>36</v>
      </c>
      <c r="B41" s="101" t="s">
        <v>246</v>
      </c>
      <c r="C41" s="100" t="s">
        <v>99</v>
      </c>
      <c r="D41" s="102" t="s">
        <v>37</v>
      </c>
      <c r="E41" s="120" t="s">
        <v>264</v>
      </c>
      <c r="F41" s="117">
        <v>1000000</v>
      </c>
      <c r="G41" s="118">
        <v>150000</v>
      </c>
      <c r="H41" s="118">
        <v>850000</v>
      </c>
      <c r="I41" s="118">
        <v>0</v>
      </c>
      <c r="J41" s="101" t="s">
        <v>247</v>
      </c>
      <c r="K41" s="108">
        <v>2021</v>
      </c>
      <c r="L41" s="108">
        <v>2023</v>
      </c>
      <c r="M41" s="107" t="s">
        <v>248</v>
      </c>
      <c r="N41" s="109" t="s">
        <v>179</v>
      </c>
    </row>
    <row r="42" spans="1:15" s="105" customFormat="1" ht="105.75" customHeight="1" x14ac:dyDescent="0.25">
      <c r="A42" s="126">
        <v>37</v>
      </c>
      <c r="B42" s="104" t="s">
        <v>265</v>
      </c>
      <c r="C42" s="34" t="s">
        <v>99</v>
      </c>
      <c r="D42" s="110" t="s">
        <v>39</v>
      </c>
      <c r="E42" s="104"/>
      <c r="F42" s="112">
        <v>3000000</v>
      </c>
      <c r="G42" s="112">
        <f>F42*0.15</f>
        <v>450000</v>
      </c>
      <c r="H42" s="112">
        <f>F42-G42</f>
        <v>2550000</v>
      </c>
      <c r="I42" s="112">
        <v>0</v>
      </c>
      <c r="J42" s="104" t="s">
        <v>261</v>
      </c>
      <c r="K42" s="104">
        <v>2021</v>
      </c>
      <c r="L42" s="104">
        <v>2024</v>
      </c>
      <c r="M42" s="104" t="s">
        <v>49</v>
      </c>
      <c r="N42" s="109" t="s">
        <v>179</v>
      </c>
      <c r="O42" s="106"/>
    </row>
    <row r="43" spans="1:15" s="2" customFormat="1" ht="81" customHeight="1" x14ac:dyDescent="0.25">
      <c r="A43" s="126">
        <v>38</v>
      </c>
      <c r="B43" s="65" t="s">
        <v>107</v>
      </c>
      <c r="C43" s="34" t="s">
        <v>99</v>
      </c>
      <c r="D43" s="47" t="s">
        <v>39</v>
      </c>
      <c r="E43" s="12"/>
      <c r="F43" s="77">
        <v>10000</v>
      </c>
      <c r="G43" s="77">
        <v>2000</v>
      </c>
      <c r="H43" s="77">
        <v>8000</v>
      </c>
      <c r="I43" s="77">
        <v>0</v>
      </c>
      <c r="J43" s="10" t="s">
        <v>108</v>
      </c>
      <c r="K43" s="47">
        <v>2021</v>
      </c>
      <c r="L43" s="47">
        <v>2021</v>
      </c>
      <c r="M43" s="47" t="s">
        <v>55</v>
      </c>
      <c r="N43" s="40" t="s">
        <v>179</v>
      </c>
      <c r="O43" s="3"/>
    </row>
    <row r="44" spans="1:15" s="36" customFormat="1" ht="56.25" customHeight="1" x14ac:dyDescent="0.25">
      <c r="A44" s="126">
        <v>39</v>
      </c>
      <c r="B44" s="27" t="s">
        <v>194</v>
      </c>
      <c r="C44" s="34" t="s">
        <v>99</v>
      </c>
      <c r="D44" s="47" t="s">
        <v>39</v>
      </c>
      <c r="E44" s="56"/>
      <c r="F44" s="87">
        <v>50000</v>
      </c>
      <c r="G44" s="87">
        <v>50000</v>
      </c>
      <c r="H44" s="87">
        <v>0</v>
      </c>
      <c r="I44" s="87">
        <v>0</v>
      </c>
      <c r="J44" s="27" t="s">
        <v>193</v>
      </c>
      <c r="K44" s="63">
        <v>2021</v>
      </c>
      <c r="L44" s="63">
        <v>2023</v>
      </c>
      <c r="M44" s="57" t="s">
        <v>49</v>
      </c>
      <c r="N44" s="51"/>
    </row>
    <row r="45" spans="1:15" s="36" customFormat="1" ht="67.5" customHeight="1" x14ac:dyDescent="0.25">
      <c r="A45" s="126">
        <v>40</v>
      </c>
      <c r="B45" s="27" t="s">
        <v>236</v>
      </c>
      <c r="C45" s="34" t="s">
        <v>99</v>
      </c>
      <c r="D45" s="47" t="s">
        <v>38</v>
      </c>
      <c r="E45" s="63"/>
      <c r="F45" s="87">
        <v>200000</v>
      </c>
      <c r="G45" s="87">
        <v>200000</v>
      </c>
      <c r="H45" s="87">
        <v>0</v>
      </c>
      <c r="I45" s="87">
        <v>0</v>
      </c>
      <c r="J45" s="27" t="s">
        <v>237</v>
      </c>
      <c r="K45" s="63">
        <v>2021</v>
      </c>
      <c r="L45" s="63">
        <v>2023</v>
      </c>
      <c r="M45" s="27" t="s">
        <v>235</v>
      </c>
      <c r="N45" s="51"/>
    </row>
    <row r="46" spans="1:15" ht="42.75" customHeight="1" x14ac:dyDescent="0.25">
      <c r="A46" s="126">
        <v>41</v>
      </c>
      <c r="B46" s="37" t="s">
        <v>98</v>
      </c>
      <c r="C46" s="20" t="s">
        <v>99</v>
      </c>
      <c r="D46" s="50" t="s">
        <v>38</v>
      </c>
      <c r="E46" s="6"/>
      <c r="F46" s="79">
        <v>30000</v>
      </c>
      <c r="G46" s="79">
        <v>30000</v>
      </c>
      <c r="H46" s="79">
        <v>0</v>
      </c>
      <c r="I46" s="79">
        <v>0</v>
      </c>
      <c r="J46" s="37" t="s">
        <v>33</v>
      </c>
      <c r="K46" s="37">
        <v>2021</v>
      </c>
      <c r="L46" s="37">
        <v>2023</v>
      </c>
      <c r="M46" s="37" t="s">
        <v>58</v>
      </c>
      <c r="N46" s="14"/>
      <c r="O46" s="25"/>
    </row>
    <row r="47" spans="1:15" s="75" customFormat="1" ht="104.25" customHeight="1" x14ac:dyDescent="0.25">
      <c r="A47" s="126">
        <v>42</v>
      </c>
      <c r="B47" s="37" t="s">
        <v>174</v>
      </c>
      <c r="C47" s="34" t="s">
        <v>99</v>
      </c>
      <c r="D47" s="47" t="s">
        <v>38</v>
      </c>
      <c r="E47" s="37"/>
      <c r="F47" s="79">
        <v>160000</v>
      </c>
      <c r="G47" s="79">
        <v>160000</v>
      </c>
      <c r="H47" s="79">
        <v>0</v>
      </c>
      <c r="I47" s="79">
        <v>0</v>
      </c>
      <c r="J47" s="37" t="s">
        <v>167</v>
      </c>
      <c r="K47" s="37">
        <v>2021</v>
      </c>
      <c r="L47" s="37">
        <v>2025</v>
      </c>
      <c r="M47" s="37" t="s">
        <v>55</v>
      </c>
      <c r="N47" s="40"/>
    </row>
    <row r="48" spans="1:15" ht="42.75" customHeight="1" x14ac:dyDescent="0.25">
      <c r="A48" s="126">
        <v>43</v>
      </c>
      <c r="B48" s="37" t="s">
        <v>22</v>
      </c>
      <c r="C48" s="20" t="s">
        <v>99</v>
      </c>
      <c r="D48" s="47" t="s">
        <v>38</v>
      </c>
      <c r="E48" s="37"/>
      <c r="F48" s="79">
        <v>70000</v>
      </c>
      <c r="G48" s="79">
        <v>70000</v>
      </c>
      <c r="H48" s="81">
        <v>0</v>
      </c>
      <c r="I48" s="79">
        <v>0</v>
      </c>
      <c r="J48" s="37" t="s">
        <v>61</v>
      </c>
      <c r="K48" s="37">
        <v>2023</v>
      </c>
      <c r="L48" s="37">
        <v>2023</v>
      </c>
      <c r="M48" s="37" t="s">
        <v>60</v>
      </c>
      <c r="N48" s="8"/>
    </row>
    <row r="49" spans="1:15" s="46" customFormat="1" ht="41.25" customHeight="1" x14ac:dyDescent="0.25">
      <c r="A49" s="126">
        <v>44</v>
      </c>
      <c r="B49" s="27" t="s">
        <v>140</v>
      </c>
      <c r="C49" s="60" t="s">
        <v>99</v>
      </c>
      <c r="D49" s="27" t="s">
        <v>38</v>
      </c>
      <c r="E49" s="27"/>
      <c r="F49" s="81">
        <v>150000</v>
      </c>
      <c r="G49" s="81">
        <v>150000</v>
      </c>
      <c r="H49" s="81">
        <v>0</v>
      </c>
      <c r="I49" s="79">
        <v>0</v>
      </c>
      <c r="J49" s="27" t="s">
        <v>131</v>
      </c>
      <c r="K49" s="27">
        <v>2023</v>
      </c>
      <c r="L49" s="27">
        <v>2024</v>
      </c>
      <c r="M49" s="27" t="s">
        <v>51</v>
      </c>
      <c r="N49" s="51"/>
    </row>
    <row r="50" spans="1:15" s="65" customFormat="1" ht="92.25" customHeight="1" x14ac:dyDescent="0.25">
      <c r="A50" s="126">
        <v>45</v>
      </c>
      <c r="B50" s="37" t="s">
        <v>2</v>
      </c>
      <c r="C50" s="34" t="s">
        <v>99</v>
      </c>
      <c r="D50" s="27" t="s">
        <v>38</v>
      </c>
      <c r="E50" s="37"/>
      <c r="F50" s="79">
        <v>6403</v>
      </c>
      <c r="G50" s="79">
        <v>6403</v>
      </c>
      <c r="H50" s="79">
        <v>0</v>
      </c>
      <c r="I50" s="79">
        <v>0</v>
      </c>
      <c r="J50" s="37" t="s">
        <v>1</v>
      </c>
      <c r="K50" s="37">
        <v>2022</v>
      </c>
      <c r="L50" s="37">
        <v>2022</v>
      </c>
      <c r="M50" s="37" t="s">
        <v>62</v>
      </c>
      <c r="N50" s="37"/>
      <c r="O50" s="89"/>
    </row>
    <row r="51" spans="1:15" s="119" customFormat="1" ht="128.25" customHeight="1" x14ac:dyDescent="0.2">
      <c r="A51" s="126">
        <v>46</v>
      </c>
      <c r="B51" s="107" t="s">
        <v>249</v>
      </c>
      <c r="C51" s="100" t="s">
        <v>99</v>
      </c>
      <c r="D51" s="102" t="s">
        <v>38</v>
      </c>
      <c r="E51" s="102"/>
      <c r="F51" s="116">
        <v>200000</v>
      </c>
      <c r="G51" s="116">
        <v>30000</v>
      </c>
      <c r="H51" s="116">
        <v>170000</v>
      </c>
      <c r="I51" s="116">
        <v>0</v>
      </c>
      <c r="J51" s="101" t="s">
        <v>250</v>
      </c>
      <c r="K51" s="102">
        <v>2021</v>
      </c>
      <c r="L51" s="102">
        <v>2025</v>
      </c>
      <c r="M51" s="101" t="s">
        <v>94</v>
      </c>
      <c r="N51" s="109" t="s">
        <v>179</v>
      </c>
    </row>
    <row r="52" spans="1:15" s="2" customFormat="1" ht="44.25" customHeight="1" x14ac:dyDescent="0.25">
      <c r="A52" s="126">
        <v>47</v>
      </c>
      <c r="B52" s="65" t="s">
        <v>136</v>
      </c>
      <c r="C52" s="34" t="s">
        <v>99</v>
      </c>
      <c r="D52" s="55" t="s">
        <v>36</v>
      </c>
      <c r="E52" s="12"/>
      <c r="F52" s="77">
        <v>60000</v>
      </c>
      <c r="G52" s="77">
        <v>60000</v>
      </c>
      <c r="H52" s="77">
        <v>0</v>
      </c>
      <c r="I52" s="77">
        <v>0</v>
      </c>
      <c r="J52" s="10" t="s">
        <v>137</v>
      </c>
      <c r="K52" s="47">
        <v>2021</v>
      </c>
      <c r="L52" s="47">
        <v>2023</v>
      </c>
      <c r="M52" s="47" t="s">
        <v>79</v>
      </c>
      <c r="N52" s="10"/>
      <c r="O52" s="3"/>
    </row>
    <row r="53" spans="1:15" s="68" customFormat="1" ht="68.25" customHeight="1" x14ac:dyDescent="0.2">
      <c r="A53" s="126">
        <v>48</v>
      </c>
      <c r="B53" s="55" t="s">
        <v>109</v>
      </c>
      <c r="C53" s="60" t="s">
        <v>99</v>
      </c>
      <c r="D53" s="55" t="s">
        <v>36</v>
      </c>
      <c r="E53" s="55"/>
      <c r="F53" s="88">
        <v>12000</v>
      </c>
      <c r="G53" s="88">
        <v>12000</v>
      </c>
      <c r="H53" s="88">
        <v>0</v>
      </c>
      <c r="I53" s="88">
        <v>0</v>
      </c>
      <c r="J53" s="55" t="s">
        <v>110</v>
      </c>
      <c r="K53" s="55">
        <v>2023</v>
      </c>
      <c r="L53" s="55">
        <v>2023</v>
      </c>
      <c r="M53" s="55" t="s">
        <v>50</v>
      </c>
      <c r="N53" s="52"/>
    </row>
    <row r="54" spans="1:15" ht="53.25" customHeight="1" x14ac:dyDescent="0.25">
      <c r="A54" s="126">
        <v>49</v>
      </c>
      <c r="B54" s="37" t="s">
        <v>133</v>
      </c>
      <c r="C54" s="20" t="s">
        <v>99</v>
      </c>
      <c r="D54" s="47" t="s">
        <v>36</v>
      </c>
      <c r="E54" s="37"/>
      <c r="F54" s="79">
        <v>57480</v>
      </c>
      <c r="G54" s="79">
        <v>57480</v>
      </c>
      <c r="H54" s="88">
        <v>0</v>
      </c>
      <c r="I54" s="88">
        <v>0</v>
      </c>
      <c r="J54" s="37" t="s">
        <v>63</v>
      </c>
      <c r="K54" s="37">
        <v>2022</v>
      </c>
      <c r="L54" s="37">
        <v>2024</v>
      </c>
      <c r="M54" s="37" t="s">
        <v>57</v>
      </c>
      <c r="N54" s="8"/>
    </row>
    <row r="55" spans="1:15" s="36" customFormat="1" ht="51.75" customHeight="1" x14ac:dyDescent="0.25">
      <c r="A55" s="126">
        <v>50</v>
      </c>
      <c r="B55" s="47" t="s">
        <v>128</v>
      </c>
      <c r="C55" s="34" t="s">
        <v>99</v>
      </c>
      <c r="D55" s="47" t="s">
        <v>36</v>
      </c>
      <c r="E55" s="47"/>
      <c r="F55" s="77">
        <v>20000</v>
      </c>
      <c r="G55" s="77">
        <v>20000</v>
      </c>
      <c r="H55" s="88">
        <v>0</v>
      </c>
      <c r="I55" s="88">
        <v>0</v>
      </c>
      <c r="J55" s="47" t="s">
        <v>127</v>
      </c>
      <c r="K55" s="47">
        <v>2022</v>
      </c>
      <c r="L55" s="47">
        <v>2022</v>
      </c>
      <c r="M55" s="47" t="s">
        <v>64</v>
      </c>
      <c r="N55" s="49"/>
    </row>
    <row r="56" spans="1:15" s="36" customFormat="1" ht="73.5" customHeight="1" x14ac:dyDescent="0.25">
      <c r="A56" s="126">
        <v>51</v>
      </c>
      <c r="B56" s="47" t="s">
        <v>156</v>
      </c>
      <c r="C56" s="34" t="s">
        <v>99</v>
      </c>
      <c r="D56" s="47" t="s">
        <v>36</v>
      </c>
      <c r="E56" s="47"/>
      <c r="F56" s="77">
        <v>800000</v>
      </c>
      <c r="G56" s="77">
        <f>F56*0.15</f>
        <v>120000</v>
      </c>
      <c r="H56" s="88">
        <f>F56-G56</f>
        <v>680000</v>
      </c>
      <c r="I56" s="88">
        <v>0</v>
      </c>
      <c r="J56" s="47" t="s">
        <v>170</v>
      </c>
      <c r="K56" s="47">
        <v>2022</v>
      </c>
      <c r="L56" s="47">
        <v>2023</v>
      </c>
      <c r="M56" s="47" t="s">
        <v>157</v>
      </c>
      <c r="N56" s="40" t="s">
        <v>179</v>
      </c>
    </row>
    <row r="57" spans="1:15" s="36" customFormat="1" ht="72.75" customHeight="1" x14ac:dyDescent="0.25">
      <c r="A57" s="126">
        <v>52</v>
      </c>
      <c r="B57" s="47" t="s">
        <v>242</v>
      </c>
      <c r="C57" s="34" t="s">
        <v>99</v>
      </c>
      <c r="D57" s="47" t="s">
        <v>241</v>
      </c>
      <c r="E57" s="47"/>
      <c r="F57" s="77">
        <v>5000000</v>
      </c>
      <c r="G57" s="77">
        <f>F57*0.15</f>
        <v>750000</v>
      </c>
      <c r="H57" s="88">
        <f>F57-G57</f>
        <v>4250000</v>
      </c>
      <c r="I57" s="88">
        <v>0</v>
      </c>
      <c r="J57" s="47" t="s">
        <v>243</v>
      </c>
      <c r="K57" s="47">
        <v>2022</v>
      </c>
      <c r="L57" s="47">
        <v>2025</v>
      </c>
      <c r="M57" s="47" t="s">
        <v>49</v>
      </c>
      <c r="N57" s="40" t="s">
        <v>179</v>
      </c>
    </row>
    <row r="58" spans="1:15" s="139" customFormat="1" ht="74.25" customHeight="1" x14ac:dyDescent="0.2">
      <c r="A58" s="126">
        <v>53</v>
      </c>
      <c r="B58" s="17" t="s">
        <v>258</v>
      </c>
      <c r="C58" s="69" t="s">
        <v>99</v>
      </c>
      <c r="D58" s="137" t="s">
        <v>241</v>
      </c>
      <c r="E58" s="137"/>
      <c r="F58" s="138">
        <v>2000000</v>
      </c>
      <c r="G58" s="138">
        <v>1000000</v>
      </c>
      <c r="H58" s="138">
        <v>1000000</v>
      </c>
      <c r="I58" s="138">
        <v>0</v>
      </c>
      <c r="J58" s="17" t="s">
        <v>276</v>
      </c>
      <c r="K58" s="32">
        <v>2021</v>
      </c>
      <c r="L58" s="32">
        <v>2023</v>
      </c>
      <c r="M58" s="136" t="s">
        <v>49</v>
      </c>
      <c r="N58" s="124" t="s">
        <v>179</v>
      </c>
    </row>
    <row r="59" spans="1:15" s="46" customFormat="1" ht="241.5" customHeight="1" x14ac:dyDescent="0.25">
      <c r="A59" s="126">
        <v>54</v>
      </c>
      <c r="B59" s="37" t="s">
        <v>150</v>
      </c>
      <c r="C59" s="34" t="s">
        <v>99</v>
      </c>
      <c r="D59" s="47" t="s">
        <v>146</v>
      </c>
      <c r="E59" s="37" t="s">
        <v>149</v>
      </c>
      <c r="F59" s="79">
        <v>3877000</v>
      </c>
      <c r="G59" s="79">
        <v>581550</v>
      </c>
      <c r="H59" s="79">
        <v>3295450</v>
      </c>
      <c r="I59" s="79">
        <v>0</v>
      </c>
      <c r="J59" s="9" t="s">
        <v>151</v>
      </c>
      <c r="K59" s="37">
        <v>2023</v>
      </c>
      <c r="L59" s="37">
        <v>2023</v>
      </c>
      <c r="M59" s="37" t="s">
        <v>94</v>
      </c>
      <c r="N59" s="109" t="s">
        <v>179</v>
      </c>
    </row>
    <row r="60" spans="1:15" s="75" customFormat="1" ht="78" customHeight="1" x14ac:dyDescent="0.25">
      <c r="A60" s="126">
        <v>55</v>
      </c>
      <c r="B60" s="37" t="s">
        <v>160</v>
      </c>
      <c r="C60" s="34" t="s">
        <v>99</v>
      </c>
      <c r="D60" s="47" t="s">
        <v>146</v>
      </c>
      <c r="E60" s="37"/>
      <c r="F60" s="79">
        <v>3000000</v>
      </c>
      <c r="G60" s="79">
        <f>F60*0.3</f>
        <v>900000</v>
      </c>
      <c r="H60" s="79">
        <f>F60-G60</f>
        <v>2100000</v>
      </c>
      <c r="I60" s="79">
        <v>0</v>
      </c>
      <c r="J60" s="37" t="s">
        <v>171</v>
      </c>
      <c r="K60" s="37">
        <v>2021</v>
      </c>
      <c r="L60" s="37">
        <v>2023</v>
      </c>
      <c r="M60" s="37" t="s">
        <v>94</v>
      </c>
      <c r="N60" s="40" t="s">
        <v>179</v>
      </c>
    </row>
    <row r="61" spans="1:15" s="103" customFormat="1" ht="93" customHeight="1" x14ac:dyDescent="0.25">
      <c r="A61" s="126">
        <v>56</v>
      </c>
      <c r="B61" s="101" t="s">
        <v>244</v>
      </c>
      <c r="C61" s="100" t="s">
        <v>99</v>
      </c>
      <c r="D61" s="102" t="s">
        <v>146</v>
      </c>
      <c r="E61" s="98"/>
      <c r="F61" s="114">
        <v>5000000</v>
      </c>
      <c r="G61" s="115">
        <v>525000</v>
      </c>
      <c r="H61" s="116">
        <v>2975000</v>
      </c>
      <c r="I61" s="99">
        <v>0</v>
      </c>
      <c r="J61" s="101" t="s">
        <v>245</v>
      </c>
      <c r="K61" s="108">
        <v>2021</v>
      </c>
      <c r="L61" s="108">
        <v>2023</v>
      </c>
      <c r="M61" s="107" t="s">
        <v>49</v>
      </c>
      <c r="N61" s="109" t="s">
        <v>179</v>
      </c>
    </row>
    <row r="62" spans="1:15" s="139" customFormat="1" ht="103.5" customHeight="1" x14ac:dyDescent="0.2">
      <c r="A62" s="126">
        <v>57</v>
      </c>
      <c r="B62" s="17" t="s">
        <v>254</v>
      </c>
      <c r="C62" s="69" t="s">
        <v>99</v>
      </c>
      <c r="D62" s="137" t="s">
        <v>146</v>
      </c>
      <c r="E62" s="137"/>
      <c r="F62" s="140">
        <v>10000000</v>
      </c>
      <c r="G62" s="138">
        <v>5000000</v>
      </c>
      <c r="H62" s="138">
        <v>5000000</v>
      </c>
      <c r="I62" s="84" t="s">
        <v>255</v>
      </c>
      <c r="J62" s="17" t="s">
        <v>256</v>
      </c>
      <c r="K62" s="137">
        <v>2021</v>
      </c>
      <c r="L62" s="137">
        <v>2025</v>
      </c>
      <c r="M62" s="104" t="s">
        <v>257</v>
      </c>
      <c r="N62" s="124" t="s">
        <v>179</v>
      </c>
    </row>
    <row r="63" spans="1:15" s="119" customFormat="1" ht="198" customHeight="1" x14ac:dyDescent="0.2">
      <c r="A63" s="126">
        <v>58</v>
      </c>
      <c r="B63" s="101" t="s">
        <v>251</v>
      </c>
      <c r="C63" s="100" t="s">
        <v>99</v>
      </c>
      <c r="D63" s="102" t="s">
        <v>252</v>
      </c>
      <c r="E63" s="102"/>
      <c r="F63" s="116">
        <v>2500000</v>
      </c>
      <c r="G63" s="116">
        <v>375000</v>
      </c>
      <c r="H63" s="116">
        <f>F63-G63</f>
        <v>2125000</v>
      </c>
      <c r="I63" s="116">
        <v>0</v>
      </c>
      <c r="J63" s="120" t="s">
        <v>253</v>
      </c>
      <c r="K63" s="102">
        <v>2022</v>
      </c>
      <c r="L63" s="102">
        <v>2025</v>
      </c>
      <c r="M63" s="107" t="s">
        <v>49</v>
      </c>
      <c r="N63" s="109" t="s">
        <v>179</v>
      </c>
    </row>
    <row r="64" spans="1:15" s="75" customFormat="1" ht="59.25" customHeight="1" x14ac:dyDescent="0.25">
      <c r="A64" s="126">
        <v>59</v>
      </c>
      <c r="B64" s="37" t="s">
        <v>279</v>
      </c>
      <c r="C64" s="34" t="s">
        <v>99</v>
      </c>
      <c r="D64" s="47" t="s">
        <v>96</v>
      </c>
      <c r="E64" s="37"/>
      <c r="F64" s="79">
        <v>300000</v>
      </c>
      <c r="G64" s="79">
        <v>300000</v>
      </c>
      <c r="H64" s="79">
        <v>0</v>
      </c>
      <c r="I64" s="79">
        <v>0</v>
      </c>
      <c r="J64" s="37" t="s">
        <v>177</v>
      </c>
      <c r="K64" s="37">
        <v>2021</v>
      </c>
      <c r="L64" s="37">
        <v>2023</v>
      </c>
      <c r="M64" s="47" t="s">
        <v>49</v>
      </c>
      <c r="N64" s="40"/>
    </row>
    <row r="65" spans="1:15" s="75" customFormat="1" ht="157.5" customHeight="1" x14ac:dyDescent="0.25">
      <c r="A65" s="126">
        <v>60</v>
      </c>
      <c r="B65" s="121" t="s">
        <v>259</v>
      </c>
      <c r="C65" s="34" t="s">
        <v>99</v>
      </c>
      <c r="D65" s="47" t="s">
        <v>96</v>
      </c>
      <c r="E65" s="30"/>
      <c r="F65" s="77">
        <v>4000000</v>
      </c>
      <c r="G65" s="77">
        <f>F65*0.15</f>
        <v>600000</v>
      </c>
      <c r="H65" s="77">
        <f>F65-G65</f>
        <v>3400000</v>
      </c>
      <c r="I65" s="77">
        <v>0</v>
      </c>
      <c r="J65" s="122" t="s">
        <v>260</v>
      </c>
      <c r="K65" s="30">
        <v>2022</v>
      </c>
      <c r="L65" s="30">
        <v>2025</v>
      </c>
      <c r="M65" s="47" t="s">
        <v>49</v>
      </c>
      <c r="N65" s="40" t="s">
        <v>179</v>
      </c>
    </row>
    <row r="66" spans="1:15" s="31" customFormat="1" ht="120.75" customHeight="1" x14ac:dyDescent="0.25">
      <c r="A66" s="126">
        <v>61</v>
      </c>
      <c r="B66" s="47" t="s">
        <v>120</v>
      </c>
      <c r="C66" s="34" t="s">
        <v>99</v>
      </c>
      <c r="D66" s="47" t="s">
        <v>96</v>
      </c>
      <c r="E66" s="12"/>
      <c r="F66" s="77">
        <v>700000</v>
      </c>
      <c r="G66" s="77">
        <v>700000</v>
      </c>
      <c r="H66" s="77">
        <v>0</v>
      </c>
      <c r="I66" s="77">
        <v>0</v>
      </c>
      <c r="J66" s="10" t="s">
        <v>121</v>
      </c>
      <c r="K66" s="47">
        <v>2021</v>
      </c>
      <c r="L66" s="47">
        <v>2022</v>
      </c>
      <c r="M66" s="47" t="s">
        <v>94</v>
      </c>
      <c r="N66" s="54"/>
    </row>
    <row r="67" spans="1:15" s="48" customFormat="1" ht="82.5" customHeight="1" x14ac:dyDescent="0.25">
      <c r="A67" s="126">
        <v>62</v>
      </c>
      <c r="B67" s="47" t="s">
        <v>199</v>
      </c>
      <c r="C67" s="34" t="s">
        <v>99</v>
      </c>
      <c r="D67" s="47" t="s">
        <v>96</v>
      </c>
      <c r="E67" s="12"/>
      <c r="F67" s="77">
        <v>20000</v>
      </c>
      <c r="G67" s="77">
        <v>20000</v>
      </c>
      <c r="H67" s="77">
        <v>0</v>
      </c>
      <c r="I67" s="77">
        <v>0</v>
      </c>
      <c r="J67" s="10" t="s">
        <v>200</v>
      </c>
      <c r="K67" s="47">
        <v>2021</v>
      </c>
      <c r="L67" s="47">
        <v>2021</v>
      </c>
      <c r="M67" s="57" t="s">
        <v>49</v>
      </c>
      <c r="N67" s="124" t="s">
        <v>280</v>
      </c>
    </row>
    <row r="68" spans="1:15" s="48" customFormat="1" ht="81" customHeight="1" x14ac:dyDescent="0.25">
      <c r="A68" s="126">
        <v>63</v>
      </c>
      <c r="B68" s="47" t="s">
        <v>201</v>
      </c>
      <c r="C68" s="34" t="s">
        <v>99</v>
      </c>
      <c r="D68" s="47" t="s">
        <v>96</v>
      </c>
      <c r="E68" s="12"/>
      <c r="F68" s="77">
        <v>20000</v>
      </c>
      <c r="G68" s="77">
        <v>20000</v>
      </c>
      <c r="H68" s="77">
        <v>0</v>
      </c>
      <c r="I68" s="77">
        <v>0</v>
      </c>
      <c r="J68" s="10" t="s">
        <v>202</v>
      </c>
      <c r="K68" s="47">
        <v>2021</v>
      </c>
      <c r="L68" s="47">
        <v>2021</v>
      </c>
      <c r="M68" s="57" t="s">
        <v>49</v>
      </c>
      <c r="N68" s="124" t="s">
        <v>280</v>
      </c>
    </row>
    <row r="69" spans="1:15" s="36" customFormat="1" ht="73.5" customHeight="1" x14ac:dyDescent="0.25">
      <c r="A69" s="126">
        <v>64</v>
      </c>
      <c r="B69" s="27" t="s">
        <v>158</v>
      </c>
      <c r="C69" s="60" t="s">
        <v>99</v>
      </c>
      <c r="D69" s="47" t="s">
        <v>40</v>
      </c>
      <c r="E69" s="56"/>
      <c r="F69" s="87">
        <v>5000000</v>
      </c>
      <c r="G69" s="87">
        <v>1250000</v>
      </c>
      <c r="H69" s="87">
        <v>8750000</v>
      </c>
      <c r="I69" s="87">
        <v>0</v>
      </c>
      <c r="J69" s="27" t="s">
        <v>159</v>
      </c>
      <c r="K69" s="63">
        <v>2022</v>
      </c>
      <c r="L69" s="63">
        <v>2023</v>
      </c>
      <c r="M69" s="57" t="s">
        <v>49</v>
      </c>
      <c r="N69" s="40" t="s">
        <v>179</v>
      </c>
    </row>
    <row r="70" spans="1:15" s="36" customFormat="1" ht="49.5" customHeight="1" x14ac:dyDescent="0.25">
      <c r="A70" s="126">
        <v>65</v>
      </c>
      <c r="B70" s="27" t="s">
        <v>175</v>
      </c>
      <c r="C70" s="60" t="s">
        <v>99</v>
      </c>
      <c r="D70" s="27" t="s">
        <v>40</v>
      </c>
      <c r="E70" s="56"/>
      <c r="F70" s="87">
        <v>30000</v>
      </c>
      <c r="G70" s="87">
        <v>30000</v>
      </c>
      <c r="H70" s="87">
        <v>0</v>
      </c>
      <c r="I70" s="87">
        <v>0</v>
      </c>
      <c r="J70" s="27" t="s">
        <v>176</v>
      </c>
      <c r="K70" s="63">
        <v>2021</v>
      </c>
      <c r="L70" s="63">
        <v>2023</v>
      </c>
      <c r="M70" s="57" t="s">
        <v>49</v>
      </c>
      <c r="N70" s="51"/>
      <c r="O70" s="44"/>
    </row>
    <row r="71" spans="1:15" s="128" customFormat="1" ht="112.5" x14ac:dyDescent="0.25">
      <c r="A71" s="126">
        <v>66</v>
      </c>
      <c r="B71" s="136" t="s">
        <v>273</v>
      </c>
      <c r="C71" s="130" t="s">
        <v>99</v>
      </c>
      <c r="D71" s="133" t="s">
        <v>40</v>
      </c>
      <c r="E71" s="129"/>
      <c r="F71" s="132">
        <v>52510</v>
      </c>
      <c r="G71" s="132">
        <v>5251</v>
      </c>
      <c r="H71" s="132">
        <v>47259</v>
      </c>
      <c r="I71" s="132">
        <v>0</v>
      </c>
      <c r="J71" s="127" t="s">
        <v>275</v>
      </c>
      <c r="K71" s="131">
        <v>2019</v>
      </c>
      <c r="L71" s="131">
        <v>2021</v>
      </c>
      <c r="M71" s="134" t="s">
        <v>49</v>
      </c>
      <c r="N71" s="135" t="s">
        <v>274</v>
      </c>
      <c r="O71" s="125"/>
    </row>
    <row r="72" spans="1:15" x14ac:dyDescent="0.25">
      <c r="A72" s="41"/>
      <c r="B72" s="42"/>
      <c r="C72" s="42"/>
      <c r="D72" s="42"/>
      <c r="E72" s="42"/>
      <c r="F72" s="142">
        <f>SUM(F6:F71)</f>
        <v>64511009.560000002</v>
      </c>
      <c r="G72" s="142">
        <f t="shared" ref="G72:I72" si="0">SUM(G6:G71)</f>
        <v>20072281.460000001</v>
      </c>
      <c r="H72" s="142">
        <f t="shared" si="0"/>
        <v>47119066.32</v>
      </c>
      <c r="I72" s="142">
        <f t="shared" si="0"/>
        <v>1359661.7799999998</v>
      </c>
      <c r="J72" s="42"/>
      <c r="K72" s="42"/>
      <c r="L72" s="42"/>
      <c r="M72" s="42"/>
      <c r="N72" s="42"/>
    </row>
    <row r="73" spans="1:15" x14ac:dyDescent="0.25">
      <c r="A73" s="39"/>
      <c r="B73" s="39"/>
      <c r="C73" s="39"/>
      <c r="D73" s="39"/>
      <c r="E73" s="39"/>
      <c r="F73" s="21"/>
      <c r="G73" s="39"/>
      <c r="H73" s="39"/>
      <c r="I73" s="43"/>
      <c r="J73" s="39"/>
      <c r="K73" s="39"/>
      <c r="L73" s="39"/>
      <c r="M73" s="39"/>
      <c r="N73" s="39"/>
    </row>
    <row r="74" spans="1:15" x14ac:dyDescent="0.25">
      <c r="A74" s="39"/>
      <c r="B74" s="39" t="s">
        <v>293</v>
      </c>
      <c r="C74" s="39"/>
      <c r="D74" s="39"/>
      <c r="E74" s="39"/>
      <c r="F74" s="21"/>
      <c r="G74" s="39"/>
      <c r="H74" s="39"/>
      <c r="I74" s="43"/>
      <c r="J74" s="157" t="s">
        <v>294</v>
      </c>
      <c r="K74" s="39"/>
      <c r="L74" s="39"/>
      <c r="M74" s="39"/>
      <c r="N74" s="39"/>
    </row>
  </sheetData>
  <autoFilter ref="A3:N72" xr:uid="{00000000-0009-0000-0000-000000000000}">
    <filterColumn colId="6" showButton="0"/>
    <filterColumn colId="7" showButton="0"/>
    <filterColumn colId="10" showButton="0"/>
  </autoFilter>
  <mergeCells count="12">
    <mergeCell ref="A2:N2"/>
    <mergeCell ref="N3:N5"/>
    <mergeCell ref="F3:F5"/>
    <mergeCell ref="G3:I4"/>
    <mergeCell ref="J3:J5"/>
    <mergeCell ref="M3:M5"/>
    <mergeCell ref="A3:A5"/>
    <mergeCell ref="B3:B5"/>
    <mergeCell ref="C3:C5"/>
    <mergeCell ref="E3:E5"/>
    <mergeCell ref="K3:L4"/>
    <mergeCell ref="D3:D5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0"/>
  <sheetViews>
    <sheetView tabSelected="1" topLeftCell="A43" zoomScaleNormal="100" zoomScaleSheetLayoutView="82" workbookViewId="0">
      <selection activeCell="B48" sqref="B48:L49"/>
    </sheetView>
  </sheetViews>
  <sheetFormatPr defaultColWidth="9.140625" defaultRowHeight="12.75" x14ac:dyDescent="0.25"/>
  <cols>
    <col min="1" max="1" width="3.5703125" style="48" customWidth="1"/>
    <col min="2" max="2" width="15.85546875" style="3" customWidth="1"/>
    <col min="3" max="3" width="8.140625" style="3" customWidth="1"/>
    <col min="4" max="4" width="10" style="3" customWidth="1"/>
    <col min="5" max="5" width="9.42578125" style="3" customWidth="1"/>
    <col min="6" max="6" width="14.85546875" style="48" customWidth="1"/>
    <col min="7" max="8" width="15" style="3" customWidth="1"/>
    <col min="9" max="9" width="12.42578125" style="3" customWidth="1"/>
    <col min="10" max="10" width="18.28515625" style="3" customWidth="1"/>
    <col min="11" max="11" width="9.7109375" style="4" customWidth="1"/>
    <col min="12" max="13" width="9.85546875" style="3" customWidth="1"/>
    <col min="14" max="14" width="8.5703125" style="3" customWidth="1"/>
    <col min="15" max="15" width="15.7109375" style="3" customWidth="1"/>
    <col min="16" max="16384" width="9.140625" style="48"/>
  </cols>
  <sheetData>
    <row r="1" spans="1:15" s="105" customFormat="1" x14ac:dyDescent="0.25">
      <c r="B1" s="106"/>
      <c r="C1" s="106"/>
      <c r="D1" s="106"/>
      <c r="E1" s="106"/>
      <c r="G1" s="159" t="s">
        <v>292</v>
      </c>
      <c r="H1" s="159"/>
      <c r="I1" s="159"/>
      <c r="J1" s="159"/>
      <c r="K1" s="159"/>
      <c r="L1" s="159"/>
      <c r="M1" s="159"/>
      <c r="N1" s="159"/>
      <c r="O1" s="106"/>
    </row>
    <row r="2" spans="1:15" ht="19.5" customHeight="1" x14ac:dyDescent="0.25">
      <c r="A2" s="154" t="s">
        <v>154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5" ht="12.75" customHeight="1" x14ac:dyDescent="0.25">
      <c r="A3" s="150" t="s">
        <v>3</v>
      </c>
      <c r="B3" s="151" t="s">
        <v>0</v>
      </c>
      <c r="C3" s="148" t="s">
        <v>4</v>
      </c>
      <c r="D3" s="148" t="s">
        <v>48</v>
      </c>
      <c r="E3" s="148" t="s">
        <v>5</v>
      </c>
      <c r="F3" s="148" t="s">
        <v>281</v>
      </c>
      <c r="G3" s="148" t="s">
        <v>6</v>
      </c>
      <c r="H3" s="148"/>
      <c r="I3" s="148"/>
      <c r="J3" s="148" t="s">
        <v>93</v>
      </c>
      <c r="K3" s="148" t="s">
        <v>10</v>
      </c>
      <c r="L3" s="148"/>
      <c r="M3" s="148" t="s">
        <v>76</v>
      </c>
      <c r="N3" s="148" t="s">
        <v>12</v>
      </c>
    </row>
    <row r="4" spans="1:15" ht="12.75" customHeight="1" x14ac:dyDescent="0.25">
      <c r="A4" s="150"/>
      <c r="B4" s="151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5" ht="64.5" customHeight="1" x14ac:dyDescent="0.25">
      <c r="A5" s="150"/>
      <c r="B5" s="151"/>
      <c r="C5" s="148"/>
      <c r="D5" s="148"/>
      <c r="E5" s="148"/>
      <c r="F5" s="148"/>
      <c r="G5" s="90" t="s">
        <v>7</v>
      </c>
      <c r="H5" s="90" t="s">
        <v>8</v>
      </c>
      <c r="I5" s="90" t="s">
        <v>9</v>
      </c>
      <c r="J5" s="148"/>
      <c r="K5" s="91" t="s">
        <v>25</v>
      </c>
      <c r="L5" s="91" t="s">
        <v>11</v>
      </c>
      <c r="M5" s="148"/>
      <c r="N5" s="148"/>
    </row>
    <row r="6" spans="1:15" s="65" customFormat="1" ht="89.25" x14ac:dyDescent="0.25">
      <c r="A6" s="96">
        <v>1</v>
      </c>
      <c r="B6" s="37" t="s">
        <v>187</v>
      </c>
      <c r="C6" s="76" t="s">
        <v>103</v>
      </c>
      <c r="D6" s="47" t="s">
        <v>43</v>
      </c>
      <c r="E6" s="37"/>
      <c r="F6" s="92">
        <v>125000</v>
      </c>
      <c r="G6" s="92">
        <f>F6*0.15</f>
        <v>18750</v>
      </c>
      <c r="H6" s="92">
        <f>F6-G6</f>
        <v>106250</v>
      </c>
      <c r="I6" s="92">
        <v>0</v>
      </c>
      <c r="J6" s="37" t="s">
        <v>186</v>
      </c>
      <c r="K6" s="37">
        <v>2023</v>
      </c>
      <c r="L6" s="37">
        <v>2024</v>
      </c>
      <c r="M6" s="37" t="s">
        <v>57</v>
      </c>
      <c r="N6" s="40" t="s">
        <v>179</v>
      </c>
      <c r="O6" s="89"/>
    </row>
    <row r="7" spans="1:15" s="65" customFormat="1" ht="63.75" x14ac:dyDescent="0.25">
      <c r="A7" s="96">
        <v>2</v>
      </c>
      <c r="B7" s="37" t="s">
        <v>224</v>
      </c>
      <c r="C7" s="76" t="s">
        <v>103</v>
      </c>
      <c r="D7" s="47" t="s">
        <v>43</v>
      </c>
      <c r="E7" s="37"/>
      <c r="F7" s="92">
        <v>50000</v>
      </c>
      <c r="G7" s="92">
        <v>50000</v>
      </c>
      <c r="H7" s="92">
        <v>0</v>
      </c>
      <c r="I7" s="92">
        <v>0</v>
      </c>
      <c r="J7" s="37" t="s">
        <v>226</v>
      </c>
      <c r="K7" s="37">
        <v>2021</v>
      </c>
      <c r="L7" s="37">
        <v>2023</v>
      </c>
      <c r="M7" s="37" t="s">
        <v>225</v>
      </c>
      <c r="N7" s="40"/>
      <c r="O7" s="89"/>
    </row>
    <row r="8" spans="1:15" ht="72" customHeight="1" x14ac:dyDescent="0.25">
      <c r="A8" s="113">
        <v>3</v>
      </c>
      <c r="B8" s="37" t="s">
        <v>83</v>
      </c>
      <c r="C8" s="76" t="s">
        <v>103</v>
      </c>
      <c r="D8" s="47" t="s">
        <v>43</v>
      </c>
      <c r="E8" s="32"/>
      <c r="F8" s="92">
        <v>25000</v>
      </c>
      <c r="G8" s="92">
        <v>25000</v>
      </c>
      <c r="H8" s="92">
        <v>0</v>
      </c>
      <c r="I8" s="92">
        <v>0</v>
      </c>
      <c r="J8" s="37" t="s">
        <v>104</v>
      </c>
      <c r="K8" s="37">
        <v>2022</v>
      </c>
      <c r="L8" s="37">
        <v>2023</v>
      </c>
      <c r="M8" s="37" t="s">
        <v>84</v>
      </c>
      <c r="N8" s="40"/>
    </row>
    <row r="9" spans="1:15" ht="79.5" customHeight="1" x14ac:dyDescent="0.25">
      <c r="A9" s="113">
        <v>4</v>
      </c>
      <c r="B9" s="47" t="s">
        <v>32</v>
      </c>
      <c r="C9" s="76" t="s">
        <v>103</v>
      </c>
      <c r="D9" s="47" t="s">
        <v>43</v>
      </c>
      <c r="E9" s="47"/>
      <c r="F9" s="95">
        <v>20000</v>
      </c>
      <c r="G9" s="95">
        <v>10000</v>
      </c>
      <c r="H9" s="95">
        <v>10000</v>
      </c>
      <c r="I9" s="95">
        <v>0</v>
      </c>
      <c r="J9" s="47" t="s">
        <v>114</v>
      </c>
      <c r="K9" s="47">
        <v>2023</v>
      </c>
      <c r="L9" s="47">
        <v>2024</v>
      </c>
      <c r="M9" s="47" t="s">
        <v>50</v>
      </c>
      <c r="N9" s="40" t="s">
        <v>179</v>
      </c>
    </row>
    <row r="10" spans="1:15" ht="51" x14ac:dyDescent="0.25">
      <c r="A10" s="113">
        <v>5</v>
      </c>
      <c r="B10" s="37" t="s">
        <v>91</v>
      </c>
      <c r="C10" s="76" t="s">
        <v>103</v>
      </c>
      <c r="D10" s="47" t="s">
        <v>43</v>
      </c>
      <c r="E10" s="37"/>
      <c r="F10" s="92">
        <v>28457</v>
      </c>
      <c r="G10" s="92">
        <v>28457</v>
      </c>
      <c r="H10" s="92">
        <v>0</v>
      </c>
      <c r="I10" s="92">
        <v>0</v>
      </c>
      <c r="J10" s="37" t="s">
        <v>92</v>
      </c>
      <c r="K10" s="37">
        <v>2021</v>
      </c>
      <c r="L10" s="37">
        <v>2023</v>
      </c>
      <c r="M10" s="37" t="s">
        <v>50</v>
      </c>
      <c r="N10" s="40"/>
    </row>
    <row r="11" spans="1:15" s="65" customFormat="1" ht="92.25" customHeight="1" x14ac:dyDescent="0.25">
      <c r="A11" s="113">
        <v>6</v>
      </c>
      <c r="B11" s="37" t="s">
        <v>188</v>
      </c>
      <c r="C11" s="76" t="s">
        <v>103</v>
      </c>
      <c r="D11" s="47" t="s">
        <v>43</v>
      </c>
      <c r="E11" s="37"/>
      <c r="F11" s="92">
        <v>170000</v>
      </c>
      <c r="G11" s="92">
        <v>170000</v>
      </c>
      <c r="H11" s="92">
        <v>0</v>
      </c>
      <c r="I11" s="92">
        <v>0</v>
      </c>
      <c r="J11" s="47" t="s">
        <v>189</v>
      </c>
      <c r="K11" s="37">
        <v>2021</v>
      </c>
      <c r="L11" s="37">
        <v>2024</v>
      </c>
      <c r="M11" s="37" t="s">
        <v>51</v>
      </c>
      <c r="N11" s="40"/>
      <c r="O11" s="89"/>
    </row>
    <row r="12" spans="1:15" ht="138.75" customHeight="1" x14ac:dyDescent="0.25">
      <c r="A12" s="113">
        <v>7</v>
      </c>
      <c r="B12" s="37" t="s">
        <v>24</v>
      </c>
      <c r="C12" s="76" t="s">
        <v>103</v>
      </c>
      <c r="D12" s="47" t="s">
        <v>43</v>
      </c>
      <c r="E12" s="32"/>
      <c r="F12" s="92">
        <v>315000</v>
      </c>
      <c r="G12" s="92">
        <v>47250</v>
      </c>
      <c r="H12" s="92">
        <v>267750</v>
      </c>
      <c r="I12" s="92">
        <v>0</v>
      </c>
      <c r="J12" s="104" t="s">
        <v>277</v>
      </c>
      <c r="K12" s="32">
        <v>2022</v>
      </c>
      <c r="L12" s="32">
        <v>2023</v>
      </c>
      <c r="M12" s="37" t="s">
        <v>82</v>
      </c>
      <c r="N12" s="40" t="s">
        <v>179</v>
      </c>
    </row>
    <row r="13" spans="1:15" ht="78.75" x14ac:dyDescent="0.25">
      <c r="A13" s="113">
        <v>8</v>
      </c>
      <c r="B13" s="37" t="s">
        <v>132</v>
      </c>
      <c r="C13" s="76" t="s">
        <v>103</v>
      </c>
      <c r="D13" s="47" t="s">
        <v>43</v>
      </c>
      <c r="E13" s="37"/>
      <c r="F13" s="93">
        <v>35000</v>
      </c>
      <c r="G13" s="92">
        <v>0</v>
      </c>
      <c r="H13" s="93">
        <v>35000</v>
      </c>
      <c r="I13" s="92">
        <v>0</v>
      </c>
      <c r="J13" s="37" t="s">
        <v>21</v>
      </c>
      <c r="K13" s="37">
        <v>2023</v>
      </c>
      <c r="L13" s="37">
        <v>2023</v>
      </c>
      <c r="M13" s="37" t="s">
        <v>66</v>
      </c>
      <c r="N13" s="40" t="s">
        <v>179</v>
      </c>
    </row>
    <row r="14" spans="1:15" s="65" customFormat="1" ht="79.5" customHeight="1" x14ac:dyDescent="0.25">
      <c r="A14" s="113">
        <v>9</v>
      </c>
      <c r="B14" s="37" t="s">
        <v>86</v>
      </c>
      <c r="C14" s="76" t="s">
        <v>103</v>
      </c>
      <c r="D14" s="47" t="s">
        <v>43</v>
      </c>
      <c r="E14" s="37"/>
      <c r="F14" s="92">
        <v>91064</v>
      </c>
      <c r="G14" s="94">
        <v>0</v>
      </c>
      <c r="H14" s="92">
        <v>91064</v>
      </c>
      <c r="I14" s="92">
        <v>0</v>
      </c>
      <c r="J14" s="37" t="s">
        <v>15</v>
      </c>
      <c r="K14" s="37">
        <v>2023</v>
      </c>
      <c r="L14" s="37">
        <v>2024</v>
      </c>
      <c r="M14" s="37" t="s">
        <v>66</v>
      </c>
      <c r="N14" s="40" t="s">
        <v>179</v>
      </c>
      <c r="O14" s="89"/>
    </row>
    <row r="15" spans="1:15" ht="78.75" x14ac:dyDescent="0.25">
      <c r="A15" s="113">
        <v>10</v>
      </c>
      <c r="B15" s="37" t="s">
        <v>185</v>
      </c>
      <c r="C15" s="76" t="s">
        <v>103</v>
      </c>
      <c r="D15" s="47" t="s">
        <v>43</v>
      </c>
      <c r="E15" s="37"/>
      <c r="F15" s="92">
        <v>30000</v>
      </c>
      <c r="G15" s="94">
        <v>0</v>
      </c>
      <c r="H15" s="92">
        <v>30000</v>
      </c>
      <c r="I15" s="92">
        <v>0</v>
      </c>
      <c r="J15" s="37" t="s">
        <v>190</v>
      </c>
      <c r="K15" s="37">
        <v>2022</v>
      </c>
      <c r="L15" s="37">
        <v>2024</v>
      </c>
      <c r="M15" s="37" t="s">
        <v>87</v>
      </c>
      <c r="N15" s="40" t="s">
        <v>179</v>
      </c>
    </row>
    <row r="16" spans="1:15" ht="80.25" customHeight="1" x14ac:dyDescent="0.25">
      <c r="A16" s="113">
        <v>11</v>
      </c>
      <c r="B16" s="37" t="s">
        <v>14</v>
      </c>
      <c r="C16" s="76" t="s">
        <v>103</v>
      </c>
      <c r="D16" s="47" t="s">
        <v>43</v>
      </c>
      <c r="E16" s="37"/>
      <c r="F16" s="92">
        <v>170745</v>
      </c>
      <c r="G16" s="92">
        <v>25612</v>
      </c>
      <c r="H16" s="92">
        <v>145133</v>
      </c>
      <c r="I16" s="92">
        <v>0</v>
      </c>
      <c r="J16" s="37" t="s">
        <v>88</v>
      </c>
      <c r="K16" s="37">
        <v>2021</v>
      </c>
      <c r="L16" s="37">
        <v>2023</v>
      </c>
      <c r="M16" s="37" t="s">
        <v>73</v>
      </c>
      <c r="N16" s="40" t="s">
        <v>179</v>
      </c>
    </row>
    <row r="17" spans="1:19" ht="78.75" customHeight="1" x14ac:dyDescent="0.25">
      <c r="A17" s="113">
        <v>12</v>
      </c>
      <c r="B17" s="37" t="s">
        <v>184</v>
      </c>
      <c r="C17" s="76" t="s">
        <v>103</v>
      </c>
      <c r="D17" s="47" t="s">
        <v>43</v>
      </c>
      <c r="E17" s="37"/>
      <c r="F17" s="92">
        <v>75000</v>
      </c>
      <c r="G17" s="92">
        <f>F17*0.15</f>
        <v>11250</v>
      </c>
      <c r="H17" s="92">
        <f>F17-G17</f>
        <v>63750</v>
      </c>
      <c r="I17" s="92">
        <v>0</v>
      </c>
      <c r="J17" s="37" t="s">
        <v>183</v>
      </c>
      <c r="K17" s="37">
        <v>2023</v>
      </c>
      <c r="L17" s="37">
        <v>2024</v>
      </c>
      <c r="M17" s="37" t="s">
        <v>75</v>
      </c>
      <c r="N17" s="40" t="s">
        <v>179</v>
      </c>
    </row>
    <row r="18" spans="1:19" ht="78.75" x14ac:dyDescent="0.25">
      <c r="A18" s="113">
        <v>13</v>
      </c>
      <c r="B18" s="37" t="s">
        <v>19</v>
      </c>
      <c r="C18" s="76" t="s">
        <v>103</v>
      </c>
      <c r="D18" s="47" t="s">
        <v>43</v>
      </c>
      <c r="E18" s="37"/>
      <c r="F18" s="92">
        <v>123240</v>
      </c>
      <c r="G18" s="94">
        <v>0</v>
      </c>
      <c r="H18" s="92">
        <v>123240</v>
      </c>
      <c r="I18" s="92">
        <v>0</v>
      </c>
      <c r="J18" s="37" t="s">
        <v>89</v>
      </c>
      <c r="K18" s="37">
        <v>2021</v>
      </c>
      <c r="L18" s="37">
        <v>2024</v>
      </c>
      <c r="M18" s="37" t="s">
        <v>75</v>
      </c>
      <c r="N18" s="40" t="s">
        <v>179</v>
      </c>
    </row>
    <row r="19" spans="1:19" s="65" customFormat="1" ht="51" x14ac:dyDescent="0.25">
      <c r="A19" s="113">
        <v>14</v>
      </c>
      <c r="B19" s="37" t="s">
        <v>230</v>
      </c>
      <c r="C19" s="76" t="s">
        <v>103</v>
      </c>
      <c r="D19" s="47" t="s">
        <v>43</v>
      </c>
      <c r="E19" s="37"/>
      <c r="F19" s="92">
        <v>48000</v>
      </c>
      <c r="G19" s="94">
        <v>48000</v>
      </c>
      <c r="H19" s="92">
        <v>0</v>
      </c>
      <c r="I19" s="92">
        <v>0</v>
      </c>
      <c r="J19" s="37" t="s">
        <v>231</v>
      </c>
      <c r="K19" s="37">
        <v>2022</v>
      </c>
      <c r="L19" s="37">
        <v>2023</v>
      </c>
      <c r="M19" s="37" t="s">
        <v>225</v>
      </c>
      <c r="N19" s="40"/>
      <c r="O19" s="89"/>
    </row>
    <row r="20" spans="1:19" s="65" customFormat="1" ht="68.25" customHeight="1" x14ac:dyDescent="0.25">
      <c r="A20" s="113">
        <v>15</v>
      </c>
      <c r="B20" s="37" t="s">
        <v>232</v>
      </c>
      <c r="C20" s="76" t="s">
        <v>103</v>
      </c>
      <c r="D20" s="47" t="s">
        <v>97</v>
      </c>
      <c r="E20" s="37"/>
      <c r="F20" s="92">
        <v>60000</v>
      </c>
      <c r="G20" s="94">
        <v>60000</v>
      </c>
      <c r="H20" s="92">
        <v>0</v>
      </c>
      <c r="I20" s="92">
        <v>0</v>
      </c>
      <c r="J20" s="37" t="s">
        <v>233</v>
      </c>
      <c r="K20" s="37">
        <v>2021</v>
      </c>
      <c r="L20" s="37">
        <v>2023</v>
      </c>
      <c r="M20" s="37" t="s">
        <v>234</v>
      </c>
      <c r="N20" s="40"/>
      <c r="O20" s="89"/>
    </row>
    <row r="21" spans="1:19" s="65" customFormat="1" ht="80.25" customHeight="1" x14ac:dyDescent="0.25">
      <c r="A21" s="113">
        <v>16</v>
      </c>
      <c r="B21" s="37" t="s">
        <v>191</v>
      </c>
      <c r="C21" s="76" t="s">
        <v>103</v>
      </c>
      <c r="D21" s="47" t="s">
        <v>97</v>
      </c>
      <c r="E21" s="37"/>
      <c r="F21" s="92">
        <v>25000</v>
      </c>
      <c r="G21" s="92">
        <v>25000</v>
      </c>
      <c r="H21" s="92">
        <v>0</v>
      </c>
      <c r="I21" s="92">
        <v>0</v>
      </c>
      <c r="J21" s="37" t="s">
        <v>192</v>
      </c>
      <c r="K21" s="37">
        <v>2022</v>
      </c>
      <c r="L21" s="37">
        <v>2023</v>
      </c>
      <c r="M21" s="37" t="s">
        <v>59</v>
      </c>
      <c r="N21" s="40" t="s">
        <v>179</v>
      </c>
      <c r="O21" s="89"/>
    </row>
    <row r="22" spans="1:19" s="65" customFormat="1" ht="79.5" customHeight="1" x14ac:dyDescent="0.25">
      <c r="A22" s="113">
        <v>17</v>
      </c>
      <c r="B22" s="104" t="s">
        <v>168</v>
      </c>
      <c r="C22" s="76" t="s">
        <v>103</v>
      </c>
      <c r="D22" s="136" t="s">
        <v>97</v>
      </c>
      <c r="E22" s="104"/>
      <c r="F22" s="112">
        <v>1000000</v>
      </c>
      <c r="G22" s="112">
        <f>F22*0.15</f>
        <v>150000</v>
      </c>
      <c r="H22" s="112">
        <f>F22-G22</f>
        <v>850000</v>
      </c>
      <c r="I22" s="112">
        <v>0</v>
      </c>
      <c r="J22" s="104" t="s">
        <v>169</v>
      </c>
      <c r="K22" s="104">
        <v>2022</v>
      </c>
      <c r="L22" s="104">
        <v>2023</v>
      </c>
      <c r="M22" s="104" t="s">
        <v>49</v>
      </c>
      <c r="N22" s="124" t="s">
        <v>179</v>
      </c>
      <c r="O22" s="89"/>
    </row>
    <row r="23" spans="1:19" s="65" customFormat="1" ht="79.5" customHeight="1" x14ac:dyDescent="0.25">
      <c r="A23" s="113">
        <v>18</v>
      </c>
      <c r="B23" s="104" t="s">
        <v>278</v>
      </c>
      <c r="C23" s="76" t="s">
        <v>103</v>
      </c>
      <c r="D23" s="136" t="s">
        <v>97</v>
      </c>
      <c r="E23" s="104"/>
      <c r="F23" s="112">
        <v>120000</v>
      </c>
      <c r="G23" s="112">
        <v>0</v>
      </c>
      <c r="H23" s="112">
        <v>120000</v>
      </c>
      <c r="I23" s="112">
        <v>0</v>
      </c>
      <c r="J23" s="104" t="s">
        <v>80</v>
      </c>
      <c r="K23" s="104">
        <v>2023</v>
      </c>
      <c r="L23" s="104">
        <v>2024</v>
      </c>
      <c r="M23" s="104" t="s">
        <v>49</v>
      </c>
      <c r="N23" s="124" t="s">
        <v>179</v>
      </c>
      <c r="O23" s="89"/>
    </row>
    <row r="24" spans="1:19" ht="90" customHeight="1" x14ac:dyDescent="0.25">
      <c r="A24" s="113">
        <v>19</v>
      </c>
      <c r="B24" s="37" t="s">
        <v>26</v>
      </c>
      <c r="C24" s="76" t="s">
        <v>103</v>
      </c>
      <c r="D24" s="47" t="s">
        <v>42</v>
      </c>
      <c r="E24" s="32"/>
      <c r="F24" s="92">
        <v>15000</v>
      </c>
      <c r="G24" s="92">
        <v>15000</v>
      </c>
      <c r="H24" s="92">
        <v>0</v>
      </c>
      <c r="I24" s="92">
        <v>0</v>
      </c>
      <c r="J24" s="37" t="s">
        <v>27</v>
      </c>
      <c r="K24" s="32">
        <v>2023</v>
      </c>
      <c r="L24" s="32">
        <v>2023</v>
      </c>
      <c r="M24" s="37" t="s">
        <v>54</v>
      </c>
      <c r="N24" s="64"/>
    </row>
    <row r="25" spans="1:19" ht="146.25" customHeight="1" x14ac:dyDescent="0.25">
      <c r="A25" s="113">
        <v>20</v>
      </c>
      <c r="B25" s="37" t="s">
        <v>13</v>
      </c>
      <c r="C25" s="76" t="s">
        <v>103</v>
      </c>
      <c r="D25" s="47" t="s">
        <v>42</v>
      </c>
      <c r="E25" s="37"/>
      <c r="F25" s="92">
        <v>500000</v>
      </c>
      <c r="G25" s="92">
        <v>75000</v>
      </c>
      <c r="H25" s="92">
        <v>425000</v>
      </c>
      <c r="I25" s="92">
        <v>0</v>
      </c>
      <c r="J25" s="37" t="s">
        <v>105</v>
      </c>
      <c r="K25" s="37">
        <v>2022</v>
      </c>
      <c r="L25" s="37">
        <v>2023</v>
      </c>
      <c r="M25" s="37" t="s">
        <v>49</v>
      </c>
      <c r="N25" s="40"/>
      <c r="O25" s="152"/>
      <c r="P25" s="153"/>
      <c r="Q25" s="153"/>
      <c r="R25" s="153"/>
      <c r="S25" s="153"/>
    </row>
    <row r="26" spans="1:19" s="65" customFormat="1" ht="46.5" customHeight="1" x14ac:dyDescent="0.25">
      <c r="A26" s="113">
        <v>21</v>
      </c>
      <c r="B26" s="104" t="s">
        <v>266</v>
      </c>
      <c r="C26" s="76" t="s">
        <v>103</v>
      </c>
      <c r="D26" s="136" t="s">
        <v>42</v>
      </c>
      <c r="E26" s="104"/>
      <c r="F26" s="112">
        <v>20000</v>
      </c>
      <c r="G26" s="112">
        <v>20000</v>
      </c>
      <c r="H26" s="112">
        <v>0</v>
      </c>
      <c r="I26" s="112">
        <v>0</v>
      </c>
      <c r="J26" s="104"/>
      <c r="K26" s="104">
        <v>2022</v>
      </c>
      <c r="L26" s="104">
        <v>2023</v>
      </c>
      <c r="M26" s="104" t="s">
        <v>49</v>
      </c>
      <c r="N26" s="124"/>
      <c r="O26" s="141"/>
    </row>
    <row r="27" spans="1:19" s="65" customFormat="1" ht="70.5" customHeight="1" x14ac:dyDescent="0.25">
      <c r="A27" s="113">
        <v>22</v>
      </c>
      <c r="B27" s="37" t="s">
        <v>227</v>
      </c>
      <c r="C27" s="76" t="s">
        <v>103</v>
      </c>
      <c r="D27" s="47" t="s">
        <v>210</v>
      </c>
      <c r="E27" s="37"/>
      <c r="F27" s="92">
        <v>361741</v>
      </c>
      <c r="G27" s="92">
        <f>F27*0.15</f>
        <v>54261.15</v>
      </c>
      <c r="H27" s="92">
        <f>F27-G27</f>
        <v>307479.84999999998</v>
      </c>
      <c r="I27" s="92">
        <v>0</v>
      </c>
      <c r="J27" s="37" t="s">
        <v>228</v>
      </c>
      <c r="K27" s="37">
        <v>2021</v>
      </c>
      <c r="L27" s="37">
        <v>2023</v>
      </c>
      <c r="M27" s="37" t="s">
        <v>209</v>
      </c>
      <c r="N27" s="40" t="s">
        <v>179</v>
      </c>
      <c r="O27" s="89"/>
    </row>
    <row r="28" spans="1:19" s="65" customFormat="1" ht="82.5" customHeight="1" x14ac:dyDescent="0.25">
      <c r="A28" s="113">
        <v>23</v>
      </c>
      <c r="B28" s="37" t="s">
        <v>217</v>
      </c>
      <c r="C28" s="76" t="s">
        <v>103</v>
      </c>
      <c r="D28" s="47" t="s">
        <v>210</v>
      </c>
      <c r="E28" s="37"/>
      <c r="F28" s="92">
        <v>30000</v>
      </c>
      <c r="G28" s="92">
        <f>F28*0.2</f>
        <v>6000</v>
      </c>
      <c r="H28" s="92">
        <f>F28-G28</f>
        <v>24000</v>
      </c>
      <c r="I28" s="92">
        <v>0</v>
      </c>
      <c r="J28" s="37" t="s">
        <v>218</v>
      </c>
      <c r="K28" s="37">
        <v>2021</v>
      </c>
      <c r="L28" s="37">
        <v>2023</v>
      </c>
      <c r="M28" s="37" t="s">
        <v>209</v>
      </c>
      <c r="N28" s="40" t="s">
        <v>179</v>
      </c>
      <c r="O28" s="89"/>
    </row>
    <row r="29" spans="1:19" s="65" customFormat="1" ht="83.25" customHeight="1" x14ac:dyDescent="0.25">
      <c r="A29" s="113">
        <v>24</v>
      </c>
      <c r="B29" s="104" t="s">
        <v>238</v>
      </c>
      <c r="C29" s="76" t="s">
        <v>103</v>
      </c>
      <c r="D29" s="136" t="s">
        <v>44</v>
      </c>
      <c r="E29" s="104"/>
      <c r="F29" s="112">
        <v>8000000</v>
      </c>
      <c r="G29" s="112">
        <f>F29*0.15</f>
        <v>1200000</v>
      </c>
      <c r="H29" s="112">
        <f>F29-G29</f>
        <v>6800000</v>
      </c>
      <c r="I29" s="112">
        <v>0</v>
      </c>
      <c r="J29" s="104" t="s">
        <v>239</v>
      </c>
      <c r="K29" s="104">
        <v>2021</v>
      </c>
      <c r="L29" s="104">
        <v>2024</v>
      </c>
      <c r="M29" s="104" t="s">
        <v>49</v>
      </c>
      <c r="N29" s="124" t="s">
        <v>179</v>
      </c>
      <c r="O29" s="89"/>
    </row>
    <row r="30" spans="1:19" s="65" customFormat="1" ht="81.95" customHeight="1" x14ac:dyDescent="0.25">
      <c r="A30" s="113">
        <v>25</v>
      </c>
      <c r="B30" s="104" t="s">
        <v>289</v>
      </c>
      <c r="C30" s="76" t="s">
        <v>103</v>
      </c>
      <c r="D30" s="136" t="s">
        <v>44</v>
      </c>
      <c r="E30" s="104"/>
      <c r="F30" s="112">
        <v>600000</v>
      </c>
      <c r="G30" s="112">
        <v>600000</v>
      </c>
      <c r="H30" s="112">
        <v>0</v>
      </c>
      <c r="I30" s="112">
        <v>0</v>
      </c>
      <c r="J30" s="104" t="s">
        <v>285</v>
      </c>
      <c r="K30" s="104">
        <v>2021</v>
      </c>
      <c r="L30" s="104">
        <v>2022</v>
      </c>
      <c r="M30" s="104" t="s">
        <v>135</v>
      </c>
      <c r="N30" s="104"/>
      <c r="O30" s="89"/>
    </row>
    <row r="31" spans="1:19" ht="76.5" x14ac:dyDescent="0.25">
      <c r="A31" s="113">
        <v>26</v>
      </c>
      <c r="B31" s="37" t="s">
        <v>29</v>
      </c>
      <c r="C31" s="76" t="s">
        <v>103</v>
      </c>
      <c r="D31" s="47" t="s">
        <v>44</v>
      </c>
      <c r="E31" s="37"/>
      <c r="F31" s="92">
        <v>20000</v>
      </c>
      <c r="G31" s="92">
        <v>20000</v>
      </c>
      <c r="H31" s="92">
        <v>0</v>
      </c>
      <c r="I31" s="92">
        <v>0</v>
      </c>
      <c r="J31" s="37" t="s">
        <v>182</v>
      </c>
      <c r="K31" s="37">
        <v>2021</v>
      </c>
      <c r="L31" s="37">
        <v>2022</v>
      </c>
      <c r="M31" s="37" t="s">
        <v>81</v>
      </c>
      <c r="N31" s="37"/>
    </row>
    <row r="32" spans="1:19" ht="78.75" x14ac:dyDescent="0.25">
      <c r="A32" s="113">
        <v>27</v>
      </c>
      <c r="B32" s="37" t="s">
        <v>240</v>
      </c>
      <c r="C32" s="76" t="s">
        <v>103</v>
      </c>
      <c r="D32" s="47" t="s">
        <v>44</v>
      </c>
      <c r="E32" s="37"/>
      <c r="F32" s="92">
        <v>54000</v>
      </c>
      <c r="G32" s="92">
        <v>54000</v>
      </c>
      <c r="H32" s="92">
        <v>0</v>
      </c>
      <c r="I32" s="92">
        <v>0</v>
      </c>
      <c r="J32" s="37" t="s">
        <v>181</v>
      </c>
      <c r="K32" s="37">
        <v>2022</v>
      </c>
      <c r="L32" s="37">
        <v>2024</v>
      </c>
      <c r="M32" s="37" t="s">
        <v>62</v>
      </c>
      <c r="N32" s="40" t="s">
        <v>179</v>
      </c>
      <c r="O32" s="26"/>
    </row>
    <row r="33" spans="1:15" s="38" customFormat="1" ht="79.5" customHeight="1" x14ac:dyDescent="0.2">
      <c r="A33" s="113">
        <v>28</v>
      </c>
      <c r="B33" s="37" t="s">
        <v>35</v>
      </c>
      <c r="C33" s="76" t="s">
        <v>103</v>
      </c>
      <c r="D33" s="47" t="s">
        <v>44</v>
      </c>
      <c r="E33" s="37"/>
      <c r="F33" s="92">
        <v>42686</v>
      </c>
      <c r="G33" s="92">
        <v>6403</v>
      </c>
      <c r="H33" s="92">
        <v>36283</v>
      </c>
      <c r="I33" s="92">
        <v>0</v>
      </c>
      <c r="J33" s="37" t="s">
        <v>17</v>
      </c>
      <c r="K33" s="37">
        <v>2023</v>
      </c>
      <c r="L33" s="37">
        <v>2024</v>
      </c>
      <c r="M33" s="37" t="s">
        <v>52</v>
      </c>
      <c r="N33" s="40" t="s">
        <v>179</v>
      </c>
    </row>
    <row r="34" spans="1:15" s="65" customFormat="1" ht="78.75" x14ac:dyDescent="0.25">
      <c r="A34" s="113">
        <v>29</v>
      </c>
      <c r="B34" s="37" t="s">
        <v>195</v>
      </c>
      <c r="C34" s="76" t="s">
        <v>103</v>
      </c>
      <c r="D34" s="47" t="s">
        <v>44</v>
      </c>
      <c r="E34" s="37"/>
      <c r="F34" s="92">
        <v>50000</v>
      </c>
      <c r="G34" s="94">
        <v>0</v>
      </c>
      <c r="H34" s="92">
        <v>50000</v>
      </c>
      <c r="I34" s="92">
        <v>0</v>
      </c>
      <c r="J34" s="37" t="s">
        <v>85</v>
      </c>
      <c r="K34" s="37">
        <v>2022</v>
      </c>
      <c r="L34" s="37">
        <v>2024</v>
      </c>
      <c r="M34" s="37" t="s">
        <v>51</v>
      </c>
      <c r="N34" s="40" t="s">
        <v>179</v>
      </c>
      <c r="O34" s="89"/>
    </row>
    <row r="35" spans="1:15" s="65" customFormat="1" ht="88.5" customHeight="1" x14ac:dyDescent="0.25">
      <c r="A35" s="113">
        <v>30</v>
      </c>
      <c r="B35" s="104" t="s">
        <v>291</v>
      </c>
      <c r="C35" s="76" t="s">
        <v>103</v>
      </c>
      <c r="D35" s="136" t="s">
        <v>44</v>
      </c>
      <c r="E35" s="104"/>
      <c r="F35" s="112">
        <v>110000</v>
      </c>
      <c r="G35" s="112">
        <v>110000</v>
      </c>
      <c r="H35" s="112">
        <v>0</v>
      </c>
      <c r="I35" s="112">
        <v>0</v>
      </c>
      <c r="J35" s="104" t="s">
        <v>290</v>
      </c>
      <c r="K35" s="136">
        <v>2021</v>
      </c>
      <c r="L35" s="136">
        <v>2021</v>
      </c>
      <c r="M35" s="136" t="s">
        <v>90</v>
      </c>
      <c r="N35" s="124"/>
      <c r="O35" s="89"/>
    </row>
    <row r="36" spans="1:15" s="38" customFormat="1" ht="79.5" customHeight="1" x14ac:dyDescent="0.2">
      <c r="A36" s="113">
        <v>31</v>
      </c>
      <c r="B36" s="37" t="s">
        <v>180</v>
      </c>
      <c r="C36" s="76" t="s">
        <v>103</v>
      </c>
      <c r="D36" s="47" t="s">
        <v>44</v>
      </c>
      <c r="E36" s="37"/>
      <c r="F36" s="92">
        <v>170000</v>
      </c>
      <c r="G36" s="92">
        <f>F36*0.15</f>
        <v>25500</v>
      </c>
      <c r="H36" s="92">
        <f>F36-G36</f>
        <v>144500</v>
      </c>
      <c r="I36" s="92">
        <v>0</v>
      </c>
      <c r="J36" s="37" t="s">
        <v>16</v>
      </c>
      <c r="K36" s="37">
        <v>2022</v>
      </c>
      <c r="L36" s="37">
        <v>2023</v>
      </c>
      <c r="M36" s="37" t="s">
        <v>53</v>
      </c>
      <c r="N36" s="40" t="s">
        <v>179</v>
      </c>
    </row>
    <row r="37" spans="1:15" s="68" customFormat="1" ht="79.5" customHeight="1" x14ac:dyDescent="0.2">
      <c r="A37" s="113">
        <v>32</v>
      </c>
      <c r="B37" s="37" t="s">
        <v>222</v>
      </c>
      <c r="C37" s="76" t="s">
        <v>103</v>
      </c>
      <c r="D37" s="47" t="s">
        <v>44</v>
      </c>
      <c r="E37" s="37"/>
      <c r="F37" s="92">
        <v>500000</v>
      </c>
      <c r="G37" s="92">
        <f>F37*0.15</f>
        <v>75000</v>
      </c>
      <c r="H37" s="92">
        <f>F37-G37</f>
        <v>425000</v>
      </c>
      <c r="I37" s="92">
        <v>0</v>
      </c>
      <c r="J37" s="37" t="s">
        <v>223</v>
      </c>
      <c r="K37" s="37">
        <v>2021</v>
      </c>
      <c r="L37" s="37">
        <v>2023</v>
      </c>
      <c r="M37" s="37" t="s">
        <v>135</v>
      </c>
      <c r="N37" s="40" t="s">
        <v>179</v>
      </c>
    </row>
    <row r="38" spans="1:15" ht="51" x14ac:dyDescent="0.25">
      <c r="A38" s="113">
        <v>33</v>
      </c>
      <c r="B38" s="47" t="s">
        <v>115</v>
      </c>
      <c r="C38" s="76" t="s">
        <v>103</v>
      </c>
      <c r="D38" s="47" t="s">
        <v>44</v>
      </c>
      <c r="E38" s="47"/>
      <c r="F38" s="95">
        <v>10000</v>
      </c>
      <c r="G38" s="95">
        <v>10000</v>
      </c>
      <c r="H38" s="95">
        <v>0</v>
      </c>
      <c r="I38" s="94">
        <v>0</v>
      </c>
      <c r="J38" s="47" t="s">
        <v>116</v>
      </c>
      <c r="K38" s="47">
        <v>2021</v>
      </c>
      <c r="L38" s="47">
        <v>2022</v>
      </c>
      <c r="M38" s="47" t="s">
        <v>130</v>
      </c>
      <c r="N38" s="49"/>
      <c r="O38" s="48"/>
    </row>
    <row r="39" spans="1:15" s="65" customFormat="1" ht="51" x14ac:dyDescent="0.25">
      <c r="A39" s="113">
        <v>34</v>
      </c>
      <c r="B39" s="47" t="s">
        <v>214</v>
      </c>
      <c r="C39" s="76" t="s">
        <v>103</v>
      </c>
      <c r="D39" s="47" t="s">
        <v>44</v>
      </c>
      <c r="E39" s="47"/>
      <c r="F39" s="95">
        <v>7260</v>
      </c>
      <c r="G39" s="95">
        <v>7260</v>
      </c>
      <c r="H39" s="95">
        <v>0</v>
      </c>
      <c r="I39" s="94">
        <v>0</v>
      </c>
      <c r="J39" s="47" t="s">
        <v>215</v>
      </c>
      <c r="K39" s="47">
        <v>2021</v>
      </c>
      <c r="L39" s="47">
        <v>2022</v>
      </c>
      <c r="M39" s="47" t="s">
        <v>216</v>
      </c>
      <c r="N39" s="49"/>
    </row>
    <row r="40" spans="1:15" s="65" customFormat="1" ht="38.25" x14ac:dyDescent="0.25">
      <c r="A40" s="113">
        <v>35</v>
      </c>
      <c r="B40" s="47" t="s">
        <v>196</v>
      </c>
      <c r="C40" s="76" t="s">
        <v>103</v>
      </c>
      <c r="D40" s="47" t="s">
        <v>44</v>
      </c>
      <c r="E40" s="47"/>
      <c r="F40" s="95">
        <v>12000</v>
      </c>
      <c r="G40" s="95">
        <v>12000</v>
      </c>
      <c r="H40" s="95">
        <v>0</v>
      </c>
      <c r="I40" s="94">
        <v>0</v>
      </c>
      <c r="J40" s="47" t="s">
        <v>205</v>
      </c>
      <c r="K40" s="47">
        <v>2021</v>
      </c>
      <c r="L40" s="47">
        <v>2022</v>
      </c>
      <c r="M40" s="47" t="s">
        <v>206</v>
      </c>
      <c r="N40" s="49"/>
    </row>
    <row r="41" spans="1:15" ht="63.75" x14ac:dyDescent="0.25">
      <c r="A41" s="113">
        <v>36</v>
      </c>
      <c r="B41" s="37" t="s">
        <v>178</v>
      </c>
      <c r="C41" s="76" t="s">
        <v>103</v>
      </c>
      <c r="D41" s="47" t="s">
        <v>41</v>
      </c>
      <c r="E41" s="37"/>
      <c r="F41" s="93">
        <v>5000000</v>
      </c>
      <c r="G41" s="93">
        <f>F41*0.5</f>
        <v>2500000</v>
      </c>
      <c r="H41" s="92">
        <f>F41-G41</f>
        <v>2500000</v>
      </c>
      <c r="I41" s="92">
        <v>0</v>
      </c>
      <c r="J41" s="37" t="s">
        <v>78</v>
      </c>
      <c r="K41" s="32">
        <v>2021</v>
      </c>
      <c r="L41" s="37">
        <v>2023</v>
      </c>
      <c r="M41" s="37" t="s">
        <v>79</v>
      </c>
      <c r="N41" s="40"/>
      <c r="O41" s="25"/>
    </row>
    <row r="42" spans="1:15" s="65" customFormat="1" ht="57" customHeight="1" x14ac:dyDescent="0.25">
      <c r="A42" s="113">
        <v>37</v>
      </c>
      <c r="B42" s="37" t="s">
        <v>213</v>
      </c>
      <c r="C42" s="76" t="s">
        <v>103</v>
      </c>
      <c r="D42" s="47" t="s">
        <v>212</v>
      </c>
      <c r="E42" s="37"/>
      <c r="F42" s="93">
        <v>40000</v>
      </c>
      <c r="G42" s="93">
        <v>40000</v>
      </c>
      <c r="H42" s="92">
        <v>0</v>
      </c>
      <c r="I42" s="92">
        <v>0</v>
      </c>
      <c r="J42" s="37" t="s">
        <v>229</v>
      </c>
      <c r="K42" s="32">
        <v>2021</v>
      </c>
      <c r="L42" s="37">
        <v>2023</v>
      </c>
      <c r="M42" s="37" t="s">
        <v>211</v>
      </c>
      <c r="N42" s="40"/>
      <c r="O42" s="97"/>
    </row>
    <row r="43" spans="1:15" ht="96" customHeight="1" x14ac:dyDescent="0.25">
      <c r="A43" s="113">
        <v>38</v>
      </c>
      <c r="B43" s="37" t="s">
        <v>268</v>
      </c>
      <c r="C43" s="76" t="s">
        <v>103</v>
      </c>
      <c r="D43" s="47" t="s">
        <v>45</v>
      </c>
      <c r="E43" s="37"/>
      <c r="F43" s="92">
        <v>80000</v>
      </c>
      <c r="G43" s="92">
        <v>15000</v>
      </c>
      <c r="H43" s="92">
        <v>65000</v>
      </c>
      <c r="I43" s="92">
        <v>0</v>
      </c>
      <c r="J43" s="37" t="s">
        <v>269</v>
      </c>
      <c r="K43" s="37">
        <v>2021</v>
      </c>
      <c r="L43" s="37">
        <v>2022</v>
      </c>
      <c r="M43" s="37"/>
      <c r="N43" s="40" t="s">
        <v>179</v>
      </c>
    </row>
    <row r="44" spans="1:15" s="65" customFormat="1" ht="90" customHeight="1" x14ac:dyDescent="0.25">
      <c r="A44" s="113">
        <v>39</v>
      </c>
      <c r="B44" s="104" t="s">
        <v>267</v>
      </c>
      <c r="C44" s="76" t="s">
        <v>103</v>
      </c>
      <c r="D44" s="136" t="s">
        <v>45</v>
      </c>
      <c r="E44" s="104"/>
      <c r="F44" s="112">
        <v>80000</v>
      </c>
      <c r="G44" s="112">
        <v>16099</v>
      </c>
      <c r="H44" s="112">
        <v>0</v>
      </c>
      <c r="I44" s="112">
        <v>63901</v>
      </c>
      <c r="J44" s="104"/>
      <c r="K44" s="104">
        <v>2021</v>
      </c>
      <c r="L44" s="104">
        <v>2021</v>
      </c>
      <c r="M44" s="104" t="s">
        <v>49</v>
      </c>
      <c r="N44" s="124" t="s">
        <v>179</v>
      </c>
      <c r="O44" s="141"/>
    </row>
    <row r="45" spans="1:15" s="65" customFormat="1" ht="129" customHeight="1" x14ac:dyDescent="0.25">
      <c r="A45" s="113">
        <v>40</v>
      </c>
      <c r="B45" s="104" t="s">
        <v>270</v>
      </c>
      <c r="C45" s="76" t="s">
        <v>103</v>
      </c>
      <c r="D45" s="110" t="s">
        <v>45</v>
      </c>
      <c r="E45" s="104"/>
      <c r="F45" s="112">
        <v>191000</v>
      </c>
      <c r="G45" s="112">
        <v>19100</v>
      </c>
      <c r="H45" s="112">
        <v>171900</v>
      </c>
      <c r="I45" s="112">
        <v>0</v>
      </c>
      <c r="J45" s="122" t="s">
        <v>272</v>
      </c>
      <c r="K45" s="104">
        <v>2019</v>
      </c>
      <c r="L45" s="104">
        <v>2021</v>
      </c>
      <c r="M45" s="104" t="s">
        <v>49</v>
      </c>
      <c r="N45" s="124" t="s">
        <v>271</v>
      </c>
      <c r="O45" s="123"/>
    </row>
    <row r="46" spans="1:15" ht="15.75" x14ac:dyDescent="0.25">
      <c r="A46" s="33"/>
      <c r="B46" s="12"/>
      <c r="C46" s="12"/>
      <c r="D46" s="66"/>
      <c r="E46" s="12"/>
      <c r="F46" s="143">
        <f>SUM(F6:F45)</f>
        <v>18405193</v>
      </c>
      <c r="G46" s="143">
        <f>SUM(G6:G45)</f>
        <v>5549942.1500000004</v>
      </c>
      <c r="H46" s="143">
        <f>SUM(H6:H45)</f>
        <v>12791349.85</v>
      </c>
      <c r="I46" s="143">
        <f>SUM(I6:I45)</f>
        <v>63901</v>
      </c>
      <c r="J46" s="12"/>
      <c r="K46" s="67"/>
      <c r="L46" s="12"/>
      <c r="M46" s="12"/>
      <c r="N46" s="12"/>
    </row>
    <row r="47" spans="1:15" ht="15.75" x14ac:dyDescent="0.25">
      <c r="D47" s="16"/>
      <c r="F47" s="22"/>
      <c r="G47" s="23"/>
      <c r="H47" s="23"/>
      <c r="I47" s="23"/>
    </row>
    <row r="48" spans="1:15" x14ac:dyDescent="0.25">
      <c r="B48" s="158" t="s">
        <v>295</v>
      </c>
      <c r="C48" s="158"/>
      <c r="D48" s="158"/>
      <c r="E48" s="158"/>
      <c r="F48" s="158"/>
      <c r="G48" s="158"/>
      <c r="H48" s="158"/>
      <c r="I48" s="158"/>
      <c r="J48" s="158"/>
      <c r="K48" s="158"/>
      <c r="L48" s="158"/>
    </row>
    <row r="49" spans="2:3" x14ac:dyDescent="0.2">
      <c r="B49" s="28"/>
      <c r="C49" s="29"/>
    </row>
    <row r="50" spans="2:3" x14ac:dyDescent="0.2">
      <c r="B50" s="28"/>
    </row>
  </sheetData>
  <autoFilter ref="A3:N46" xr:uid="{00000000-0009-0000-0000-000001000000}">
    <filterColumn colId="6" showButton="0"/>
    <filterColumn colId="7" showButton="0"/>
    <filterColumn colId="10" showButton="0"/>
  </autoFilter>
  <mergeCells count="15">
    <mergeCell ref="G1:N1"/>
    <mergeCell ref="B48:L48"/>
    <mergeCell ref="O25:S25"/>
    <mergeCell ref="F3:F5"/>
    <mergeCell ref="D3:D5"/>
    <mergeCell ref="A2:N2"/>
    <mergeCell ref="G3:I4"/>
    <mergeCell ref="J3:J5"/>
    <mergeCell ref="K3:L4"/>
    <mergeCell ref="N3:N5"/>
    <mergeCell ref="M3:M5"/>
    <mergeCell ref="A3:A5"/>
    <mergeCell ref="B3:B5"/>
    <mergeCell ref="C3:C5"/>
    <mergeCell ref="E3:E5"/>
  </mergeCells>
  <pageMargins left="0.78740157480314965" right="0.39370078740157483" top="0.59055118110236227" bottom="0.59055118110236227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IP2Ekonomika</vt:lpstr>
      <vt:lpstr>IP3Kulturvide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Kurša</dc:creator>
  <cp:lastModifiedBy>Vita Bašķere</cp:lastModifiedBy>
  <cp:lastPrinted>2021-08-02T06:31:33Z</cp:lastPrinted>
  <dcterms:created xsi:type="dcterms:W3CDTF">2016-01-12T13:42:29Z</dcterms:created>
  <dcterms:modified xsi:type="dcterms:W3CDTF">2021-08-02T06:32:24Z</dcterms:modified>
</cp:coreProperties>
</file>